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Петрожицкая_А_Ю\Desktop\Отчет по ИП 4 квартал 2022 год\"/>
    </mc:Choice>
  </mc:AlternateContent>
  <bookViews>
    <workbookView xWindow="-120" yWindow="-120" windowWidth="29040" windowHeight="15840" tabRatio="859" firstSheet="5" activeTab="6"/>
  </bookViews>
  <sheets>
    <sheet name="1. паспорт местоположение" sheetId="7" r:id="rId1"/>
    <sheet name="3.3 паспорт описание" sheetId="6" r:id="rId2"/>
    <sheet name="4. паспортбюджет" sheetId="10" r:id="rId3"/>
    <sheet name="5. Ан. эк. эффект" sheetId="24" r:id="rId4"/>
    <sheet name="6.1. Паспорт сетевой график" sheetId="16" r:id="rId5"/>
    <sheet name="6.2. Паспорт фин осв ввод" sheetId="15" r:id="rId6"/>
    <sheet name="7. Паспорт отчет о закупке" sheetId="5" r:id="rId7"/>
    <sheet name="8. Общие сведения" sheetId="22" r:id="rId8"/>
    <sheet name="9. Счёт-фактура" sheetId="25" r:id="rId9"/>
    <sheet name="10. Схема" sheetId="23" r:id="rId10"/>
  </sheets>
  <externalReferences>
    <externalReference r:id="rId11"/>
    <externalReference r:id="rId12"/>
    <externalReference r:id="rId13"/>
  </externalReferences>
  <definedNames>
    <definedName name="группа_инвестпроекта" localSheetId="3">'[1]выпадающие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2">'4. паспортбюджет'!$21:$21</definedName>
    <definedName name="_xlnm.Print_Area" localSheetId="0">'1. паспорт местоположение'!$A$1:$C$49</definedName>
    <definedName name="_xlnm.Print_Area" localSheetId="1">'3.3 паспорт описание'!$A$1:$C$30</definedName>
    <definedName name="_xlnm.Print_Area" localSheetId="2">'4. паспортбюджет'!$A$1:$O$22</definedName>
    <definedName name="_xlnm.Print_Area" localSheetId="3">'5. Ан. эк. эффект'!$A$1:$P$56</definedName>
    <definedName name="_xlnm.Print_Area" localSheetId="4">'6.1. Паспорт сетевой график'!$A$1:$L$54</definedName>
    <definedName name="_xlnm.Print_Area" localSheetId="5">'6.2. Паспорт фин осв ввод'!$A$1:$U$64</definedName>
    <definedName name="подразделение1" localSheetId="3">'[1]выпадающие списки'!$E$38:$E$51</definedName>
    <definedName name="подразделение1">'[2]выпадающие списки (скрытый)'!$E$45:$E$58</definedName>
    <definedName name="стадии" localSheetId="3">'[1]выпадающие списки'!$E$55:$E$60</definedName>
    <definedName name="тип" localSheetId="3">'[1]выпадающие списки'!$E$75:$E$78</definedName>
    <definedName name="фактическаястадия" localSheetId="3">'[1]выпадающие списки'!$I$75:$I$78</definedName>
    <definedName name="Цели" localSheetId="3">'[1]выпадающие списки'!$E$65:$E$71</definedName>
    <definedName name="Цели">'[2]выпадающие списки (скрытый)'!$E$73:$E$82</definedName>
  </definedNames>
  <calcPr calcId="152511"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E39" i="24" s="1"/>
  <c r="M34" i="24"/>
  <c r="L34" i="24"/>
  <c r="K34" i="24"/>
  <c r="J34" i="24"/>
  <c r="I34" i="24"/>
  <c r="H34" i="24"/>
  <c r="G34" i="24"/>
  <c r="F34" i="24"/>
  <c r="E34" i="24"/>
  <c r="D34" i="24"/>
  <c r="E32" i="24"/>
  <c r="F32" i="24" s="1"/>
  <c r="F38" i="24" s="1"/>
  <c r="D32" i="24"/>
  <c r="C25" i="24"/>
  <c r="C24" i="24"/>
  <c r="D35" i="24"/>
  <c r="B9" i="24"/>
  <c r="F39" i="24" l="1"/>
  <c r="E38" i="24"/>
  <c r="E35" i="24"/>
  <c r="F35" i="24"/>
  <c r="C23" i="24"/>
  <c r="D37" i="24" s="1"/>
  <c r="D45" i="24"/>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8" i="24" l="1"/>
  <c r="H32" i="24"/>
  <c r="G39" i="24"/>
  <c r="H37" i="24"/>
  <c r="G37" i="24"/>
  <c r="F37" i="24"/>
  <c r="F36" i="24" s="1"/>
  <c r="F40" i="24" s="1"/>
  <c r="F44" i="24" s="1"/>
  <c r="F46" i="24" s="1"/>
  <c r="F49" i="24" s="1"/>
  <c r="D36" i="24"/>
  <c r="D40" i="24" s="1"/>
  <c r="D44" i="24" s="1"/>
  <c r="D46" i="24" s="1"/>
  <c r="E37" i="24"/>
  <c r="E36" i="24" s="1"/>
  <c r="E40" i="24" s="1"/>
  <c r="E44" i="24" s="1"/>
  <c r="E46" i="24" s="1"/>
  <c r="E49" i="24" s="1"/>
  <c r="G35" i="24"/>
  <c r="H39" i="24" l="1"/>
  <c r="D49" i="24"/>
  <c r="D47" i="24"/>
  <c r="G36" i="24"/>
  <c r="G40" i="24" s="1"/>
  <c r="G44" i="24" s="1"/>
  <c r="G46" i="24" s="1"/>
  <c r="G49" i="24" s="1"/>
  <c r="H38" i="24"/>
  <c r="H36" i="24" s="1"/>
  <c r="I32" i="24"/>
  <c r="H35" i="24"/>
  <c r="J32" i="24" l="1"/>
  <c r="I38" i="24"/>
  <c r="I35" i="24"/>
  <c r="I37" i="24"/>
  <c r="I39" i="24"/>
  <c r="J39" i="24" s="1"/>
  <c r="E47" i="24"/>
  <c r="D50" i="24"/>
  <c r="H40" i="24"/>
  <c r="H44" i="24" s="1"/>
  <c r="H46" i="24" s="1"/>
  <c r="J38" i="24" l="1"/>
  <c r="K32" i="24"/>
  <c r="K39" i="24" s="1"/>
  <c r="J35" i="24"/>
  <c r="J37" i="24"/>
  <c r="J36" i="24" s="1"/>
  <c r="H49" i="24"/>
  <c r="I36" i="24"/>
  <c r="I40" i="24"/>
  <c r="I44" i="24" s="1"/>
  <c r="I46" i="24" s="1"/>
  <c r="I49" i="24" s="1"/>
  <c r="F47" i="24"/>
  <c r="E50" i="24"/>
  <c r="J40" i="24" l="1"/>
  <c r="J44" i="24" s="1"/>
  <c r="J46" i="24" s="1"/>
  <c r="K38" i="24"/>
  <c r="L32" i="24"/>
  <c r="L39" i="24" s="1"/>
  <c r="K35" i="24"/>
  <c r="K37" i="24"/>
  <c r="G47" i="24"/>
  <c r="F50" i="24"/>
  <c r="L38" i="24" l="1"/>
  <c r="M32" i="24"/>
  <c r="L35" i="24"/>
  <c r="L37" i="24"/>
  <c r="L36" i="24" s="1"/>
  <c r="H47" i="24"/>
  <c r="G50" i="24"/>
  <c r="K36" i="24"/>
  <c r="K40" i="24" s="1"/>
  <c r="K44" i="24" s="1"/>
  <c r="K46" i="24" s="1"/>
  <c r="J49" i="24"/>
  <c r="K49" i="24" l="1"/>
  <c r="M38" i="24"/>
  <c r="M35" i="24"/>
  <c r="M37" i="24"/>
  <c r="I47" i="24"/>
  <c r="H50" i="24"/>
  <c r="M39" i="24"/>
  <c r="L40" i="24"/>
  <c r="L44" i="24" s="1"/>
  <c r="L46" i="24" s="1"/>
  <c r="L49" i="24" s="1"/>
  <c r="J47" i="24" l="1"/>
  <c r="I50" i="24"/>
  <c r="M36" i="24"/>
  <c r="M40" i="24" s="1"/>
  <c r="M44" i="24" s="1"/>
  <c r="M46" i="24" s="1"/>
  <c r="M49" i="24" l="1"/>
  <c r="D53" i="24" s="1"/>
  <c r="D54" i="24"/>
  <c r="K47" i="24"/>
  <c r="J50" i="24"/>
  <c r="L47" i="24" l="1"/>
  <c r="K50" i="24"/>
  <c r="M47" i="24" l="1"/>
  <c r="L50" i="24"/>
  <c r="D55" i="24" l="1"/>
  <c r="M50" i="24"/>
  <c r="D56" i="24" s="1"/>
</calcChain>
</file>

<file path=xl/sharedStrings.xml><?xml version="1.0" encoding="utf-8"?>
<sst xmlns="http://schemas.openxmlformats.org/spreadsheetml/2006/main" count="878" uniqueCount="414">
  <si>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</si>
  <si>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</si>
  <si>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</si>
  <si>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</si>
  <si>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</si>
  <si>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</si>
  <si>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</si>
  <si>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</si>
  <si>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</si>
  <si>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</si>
  <si>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</si>
  <si>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</si>
  <si>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</si>
  <si>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</si>
  <si>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</si>
  <si>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</si>
  <si>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</si>
  <si>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</si>
  <si>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</si>
  <si>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</si>
  <si>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</si>
  <si>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</si>
  <si>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</si>
  <si>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</si>
  <si>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</si>
  <si>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</si>
  <si>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</si>
  <si>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</si>
  <si>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</si>
  <si>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</si>
  <si>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</si>
  <si>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</si>
  <si>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</si>
  <si>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</si>
  <si>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</si>
  <si>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</si>
  <si>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</si>
  <si>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</si>
  <si>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</si>
  <si>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</si>
  <si>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</si>
  <si>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</si>
  <si>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</si>
  <si>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</si>
  <si>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</si>
  <si>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</si>
  <si>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</si>
  <si>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</si>
  <si>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</si>
  <si>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</si>
  <si>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</si>
  <si>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</si>
  <si>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</si>
  <si>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</si>
  <si>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</si>
  <si>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</si>
  <si>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</si>
  <si>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</si>
  <si>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</si>
  <si>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</si>
  <si>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</si>
  <si>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</si>
  <si>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</si>
  <si>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</si>
  <si>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</si>
  <si>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</si>
  <si>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</si>
  <si>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</si>
  <si>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</si>
  <si>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</si>
  <si>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</si>
  <si>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</si>
  <si>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</si>
  <si>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</si>
  <si>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</si>
  <si>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</si>
  <si>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</si>
  <si>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</si>
  <si>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</si>
  <si>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</si>
  <si>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</si>
  <si>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</si>
  <si>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</si>
  <si>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</si>
  <si>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</si>
  <si>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</si>
  <si>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</si>
  <si>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</si>
  <si>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</si>
  <si>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</si>
  <si>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</si>
  <si>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</si>
  <si>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</si>
  <si>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</si>
  <si>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</si>
  <si>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</si>
  <si>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</si>
  <si>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</si>
  <si>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</si>
  <si>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</si>
  <si>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</si>
  <si>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</si>
  <si>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</si>
  <si>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</si>
  <si>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</si>
  <si>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</si>
  <si>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</si>
  <si>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</si>
  <si>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</si>
  <si>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</si>
  <si>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</si>
  <si>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</si>
  <si>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</si>
  <si>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</si>
  <si>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</si>
  <si>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</si>
  <si>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</si>
  <si>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</si>
  <si>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</si>
  <si>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</si>
  <si>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</si>
  <si>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</si>
  <si>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</si>
  <si>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</si>
  <si>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</si>
  <si>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</si>
  <si>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</si>
  <si>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</si>
  <si>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</si>
  <si>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</si>
  <si>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</si>
  <si>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</si>
  <si>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</si>
  <si>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</si>
  <si>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</si>
  <si>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</si>
  <si>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</si>
  <si>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</si>
  <si>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</si>
  <si>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</si>
  <si>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</si>
  <si>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</si>
  <si>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</si>
  <si>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</si>
  <si>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</si>
  <si>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</si>
  <si>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</si>
  <si>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</si>
  <si>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</si>
  <si>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</si>
  <si>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</si>
  <si>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</si>
  <si>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</si>
  <si>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</si>
  <si>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</si>
  <si>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</si>
  <si>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</si>
  <si>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</si>
  <si>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</si>
  <si>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</si>
  <si>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</si>
  <si>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</si>
  <si>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</si>
  <si>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</si>
  <si>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</si>
  <si>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</si>
  <si>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</si>
  <si>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</si>
  <si>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</si>
  <si>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</si>
  <si>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</si>
  <si>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</si>
  <si>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</si>
  <si>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</si>
  <si>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</si>
  <si>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</si>
  <si>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</si>
  <si>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</si>
  <si>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</si>
  <si>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</si>
  <si>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</si>
  <si>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</si>
  <si>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</si>
  <si>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</si>
  <si>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</si>
  <si>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</si>
  <si>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</si>
  <si>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</si>
  <si>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</si>
  <si>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</si>
  <si>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</si>
  <si>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</si>
  <si>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</si>
  <si>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</si>
  <si>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</si>
  <si>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</si>
  <si>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</si>
  <si>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</si>
  <si>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Планируемая (предельная) цена закупки по ГКПЗ, 
тыс рублей
(без НДС)</t>
  </si>
  <si>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</si>
  <si>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</si>
  <si>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</si>
  <si>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</si>
  <si>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</si>
  <si>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</si>
  <si>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</si>
  <si>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</si>
  <si>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</si>
  <si>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</si>
  <si>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</si>
  <si>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</si>
  <si>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</si>
  <si>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</si>
  <si>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</si>
  <si>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</si>
  <si>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</si>
  <si>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</si>
  <si>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</si>
  <si>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</si>
  <si>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</si>
  <si>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</si>
  <si>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</si>
  <si>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</si>
  <si>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</si>
  <si>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</si>
  <si>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</si>
  <si>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</si>
  <si>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</si>
  <si>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</si>
  <si>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</si>
  <si>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</si>
  <si>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</si>
  <si>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</si>
  <si>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</si>
  <si>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</si>
  <si>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</si>
  <si>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</si>
  <si>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</si>
  <si>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</si>
  <si>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</si>
  <si>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</si>
  <si>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</si>
  <si>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</si>
  <si>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</si>
  <si>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</si>
  <si>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</si>
  <si>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</si>
  <si>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</si>
  <si>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</si>
  <si>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</si>
  <si>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</si>
  <si>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</si>
  <si>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</si>
  <si>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</si>
  <si>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</si>
  <si>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</si>
  <si>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</si>
  <si>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</si>
  <si>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</si>
  <si>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</si>
  <si>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</si>
  <si>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</si>
  <si>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</si>
  <si>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</si>
  <si>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</si>
  <si>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</si>
  <si>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</si>
  <si>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</si>
  <si>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</si>
  <si>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</si>
  <si>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</si>
  <si>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</si>
  <si>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</si>
  <si>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</si>
  <si>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</si>
  <si>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</si>
  <si>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</si>
  <si>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</si>
  <si>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</si>
  <si>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</si>
  <si>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</si>
  <si>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</si>
  <si>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</si>
  <si>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</si>
  <si>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</si>
  <si>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</si>
  <si>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</si>
  <si>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</si>
  <si>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</si>
  <si>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</si>
  <si>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</si>
  <si>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</si>
  <si>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</si>
  <si>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</si>
  <si>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</si>
  <si>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</si>
  <si>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</si>
  <si>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</si>
  <si>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</si>
  <si>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</si>
  <si>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</si>
  <si>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</si>
  <si>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</si>
  <si>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</si>
  <si>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</si>
  <si>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</si>
  <si>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</si>
  <si>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</si>
  <si>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</si>
  <si>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</si>
  <si>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</si>
  <si>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</si>
  <si>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</si>
  <si>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</si>
  <si>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</si>
  <si>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</si>
  <si>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</si>
  <si>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</si>
  <si>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</si>
  <si>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</si>
  <si>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</si>
  <si>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</si>
  <si>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</si>
  <si>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</si>
  <si>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</si>
  <si>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</si>
  <si>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</si>
  <si>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</si>
  <si>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</si>
  <si>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</si>
  <si>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</si>
  <si>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</si>
  <si>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</si>
  <si>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</si>
  <si>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</si>
  <si>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</si>
  <si>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</si>
  <si>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Республика Башкортостан </t>
  </si>
  <si>
    <t xml:space="preserve"> город Белорецк МР БР Республика Башкортостан</t>
  </si>
  <si>
    <t>г.Белорецк Республика Башкортостан</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</si>
  <si>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</si>
  <si>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</si>
  <si>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</si>
  <si>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Обновление основных средств , повышение безопасности работы персонала</t>
  </si>
  <si>
    <t>закупочная цена</t>
  </si>
  <si>
    <t>Обновление основных средств</t>
  </si>
  <si>
    <t>бюджетного финансирования нет</t>
  </si>
  <si>
    <t>Техническое перевооружение</t>
  </si>
  <si>
    <t>нд</t>
  </si>
  <si>
    <t>Год 2017 г.</t>
  </si>
  <si>
    <t>Год 2018 г.</t>
  </si>
  <si>
    <t>Год 2019 г.</t>
  </si>
  <si>
    <t>не требуется</t>
  </si>
  <si>
    <t xml:space="preserve"> по состоянию на 01.01.2016года (N-1)</t>
  </si>
  <si>
    <t>по состоянию на 01.01.2018 года X</t>
  </si>
  <si>
    <t>План (факт) 2016 года (N-1)</t>
  </si>
  <si>
    <t>Сметная стоимость проекта в ценах 2020 года с НДС, млн. руб.</t>
  </si>
  <si>
    <t>от «__» _____ 20__ г. №___</t>
  </si>
  <si>
    <t>1 ед</t>
  </si>
  <si>
    <t>Омметр Виток (с комбинированным питанием) -1шт.</t>
  </si>
  <si>
    <t>0,22 млн.руб.</t>
  </si>
  <si>
    <t>2022 г</t>
  </si>
  <si>
    <t xml:space="preserve">Омметр Виток  </t>
  </si>
  <si>
    <t>Омметр Виток (с комбинированным питанием)</t>
  </si>
  <si>
    <t xml:space="preserve">                 Год раскрытия информации: 2022 год</t>
  </si>
  <si>
    <t>ГУП "РЭС" РБ</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</si>
  <si>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</si>
  <si>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ГУП "Региональные Электрические Сети" РБ</t>
  </si>
  <si>
    <t>Год раскрытия информации:   2022   год</t>
  </si>
  <si>
    <t>ГУП "Региональные Электрические" РБ</t>
  </si>
  <si>
    <t>2022</t>
  </si>
  <si>
    <t>от «__» _____ 20___ г. №___</t>
  </si>
  <si>
    <r>
      <t xml:space="preserve">Год раскрытия информации: </t>
    </r>
    <r>
      <rPr>
        <b/>
        <u/>
        <sz val="12"/>
        <rFont val="Times New Roman"/>
        <family val="1"/>
        <charset val="204"/>
      </rPr>
      <t xml:space="preserve"> 2022 год</t>
    </r>
  </si>
  <si>
    <r>
      <t xml:space="preserve">Год раскрытия информации: </t>
    </r>
    <r>
      <rPr>
        <b/>
        <u/>
        <sz val="12"/>
        <rFont val="Times New Roman"/>
        <family val="1"/>
        <charset val="204"/>
      </rPr>
      <t>2022 год</t>
    </r>
  </si>
  <si>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</si>
  <si>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</si>
  <si>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</si>
  <si>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</si>
  <si>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</si>
  <si>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</si>
  <si>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</si>
  <si>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</si>
  <si>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</si>
  <si>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</si>
  <si>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</si>
  <si>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</si>
  <si>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</si>
  <si>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</si>
  <si>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</si>
  <si>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</si>
  <si>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</si>
  <si>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</si>
  <si>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</si>
  <si>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</si>
  <si>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</si>
  <si>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</si>
  <si>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</si>
  <si>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</si>
  <si>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</si>
  <si>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</si>
  <si>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</si>
  <si>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</si>
  <si>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</si>
  <si>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</si>
  <si>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</si>
  <si>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</si>
  <si>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L_БГЭС_1.6.7</t>
  </si>
  <si>
    <t>0,187 млн.руб.</t>
  </si>
  <si>
    <t>0,187 млн.руб</t>
  </si>
  <si>
    <t>План закупок</t>
  </si>
  <si>
    <t>ООО «ЭЛЕКТРОНПРИБОР»</t>
  </si>
  <si>
    <t>ООО «АТОМИНЖИНИРИНГ»</t>
  </si>
  <si>
    <t>https://www.tektorg.ru/</t>
  </si>
  <si>
    <t>03.10.2022г</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</si>
</sst>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
  </numFmts>
  <fonts count="7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1"/>
      <name val="Tahoma"/>
      <family val="2"/>
      <charset val="204"/>
    </font>
    <font>
      <b/>
      <u/>
      <sz val="11"/>
      <color theme="1"/>
      <name val="Times New Roman"/>
      <family val="1"/>
      <charset val="204"/>
    </font>
    <font>
      <b/>
      <u/>
      <sz val="16"/>
      <color theme="1"/>
      <name val="Times New Roman"/>
      <family val="1"/>
      <charset val="204"/>
    </font>
    <font>
      <sz val="16"/>
      <color theme="1"/>
      <name val="Calibri"/>
      <family val="2"/>
      <charset val="204"/>
      <scheme val="minor"/>
    </font>
    <font>
      <u/>
      <sz val="14"/>
      <color theme="1"/>
      <name val="Times New Roman"/>
      <family val="1"/>
      <charset val="204"/>
    </font>
    <font>
      <b/>
      <sz val="11"/>
      <color theme="1"/>
      <name val="Calibri"/>
      <family val="2"/>
      <charset val="204"/>
      <scheme val="minor"/>
    </font>
    <font>
      <sz val="10"/>
      <color theme="1"/>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u/>
      <sz val="11"/>
      <color theme="10"/>
      <name val="Calibri"/>
      <family val="2"/>
      <charset val="204"/>
      <scheme val="minor"/>
    </font>
    <font>
      <u/>
      <sz val="8"/>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4"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55" fillId="0" borderId="0"/>
    <xf numFmtId="0" fontId="44" fillId="0" borderId="0"/>
    <xf numFmtId="9" fontId="1" fillId="0" borderId="0" applyFont="0" applyFill="0" applyBorder="0" applyAlignment="0" applyProtection="0"/>
    <xf numFmtId="0" fontId="69" fillId="0" borderId="0" applyNumberFormat="0" applyFill="0" applyBorder="0" applyAlignment="0" applyProtection="0"/>
  </cellStyleXfs>
  <cellXfs count="358">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3" fillId="0" borderId="1" xfId="1" applyFont="1" applyBorder="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35" fillId="0" borderId="0" xfId="49" applyFont="1"/>
    <xf numFmtId="0" fontId="36" fillId="0" borderId="0" xfId="49" applyFont="1"/>
    <xf numFmtId="0" fontId="36" fillId="0" borderId="1" xfId="49" applyFont="1" applyBorder="1" applyAlignment="1">
      <alignment horizontal="center" vertical="center"/>
    </xf>
    <xf numFmtId="0" fontId="35"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39" fillId="0" borderId="1" xfId="1" applyFont="1" applyBorder="1" applyAlignment="1">
      <alignment horizontal="center" vertical="center" wrapText="1"/>
    </xf>
    <xf numFmtId="0" fontId="10" fillId="0" borderId="0" xfId="2" applyFont="1" applyFill="1" applyAlignment="1">
      <alignment horizontal="right"/>
    </xf>
    <xf numFmtId="0" fontId="6" fillId="0" borderId="1" xfId="1" applyFont="1" applyBorder="1" applyAlignment="1">
      <alignment vertical="center"/>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4" fillId="0" borderId="1" xfId="1" applyFont="1" applyBorder="1" applyAlignment="1">
      <alignment horizontal="center" vertical="center"/>
    </xf>
    <xf numFmtId="0" fontId="39" fillId="0" borderId="1" xfId="1" applyFont="1" applyBorder="1" applyAlignment="1">
      <alignment horizontal="center" vertical="center"/>
    </xf>
    <xf numFmtId="0" fontId="10" fillId="0" borderId="1" xfId="2" applyFont="1" applyFill="1" applyBorder="1" applyAlignment="1">
      <alignment horizontal="left" vertical="center" wrapText="1"/>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Border="1"/>
    <xf numFmtId="0" fontId="10"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5"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5"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9"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0" fillId="0" borderId="9" xfId="2" applyFont="1" applyFill="1" applyBorder="1" applyAlignment="1">
      <alignment horizontal="center" vertical="center" wrapText="1"/>
    </xf>
    <xf numFmtId="0" fontId="42" fillId="0" borderId="0" xfId="52" applyFont="1" applyAlignment="1"/>
    <xf numFmtId="0" fontId="11" fillId="0" borderId="0" xfId="2" applyFont="1" applyFill="1" applyAlignment="1"/>
    <xf numFmtId="0" fontId="7" fillId="0" borderId="0" xfId="2" applyFont="1" applyFill="1" applyAlignment="1">
      <alignment vertical="center"/>
    </xf>
    <xf numFmtId="0" fontId="47" fillId="0" borderId="0" xfId="2" applyFont="1" applyFill="1" applyAlignment="1"/>
    <xf numFmtId="0" fontId="10" fillId="0" borderId="1" xfId="2" applyFont="1" applyFill="1" applyBorder="1"/>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0" fillId="0" borderId="1" xfId="2" applyNumberFormat="1" applyFont="1" applyFill="1" applyBorder="1" applyAlignment="1">
      <alignment horizontal="left" vertical="top" wrapText="1"/>
    </xf>
    <xf numFmtId="0" fontId="10"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0" fillId="0" borderId="0" xfId="2" applyFont="1" applyFill="1"/>
    <xf numFmtId="0" fontId="10"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0" fillId="0" borderId="27" xfId="2" applyFont="1" applyFill="1" applyBorder="1" applyAlignment="1">
      <alignment horizontal="justify" vertical="top" wrapText="1"/>
    </xf>
    <xf numFmtId="0" fontId="40" fillId="0" borderId="24"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19" xfId="2" applyFont="1" applyFill="1" applyBorder="1" applyAlignment="1">
      <alignment vertical="center" wrapText="1"/>
    </xf>
    <xf numFmtId="0" fontId="42" fillId="0" borderId="20"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47" fillId="0" borderId="0" xfId="2" applyFont="1" applyFill="1" applyAlignment="1">
      <alignment horizontal="center"/>
    </xf>
    <xf numFmtId="0" fontId="10" fillId="0" borderId="0" xfId="2" applyFont="1" applyFill="1" applyAlignment="1">
      <alignment vertical="top" wrapText="1"/>
    </xf>
    <xf numFmtId="0" fontId="42" fillId="0" borderId="1" xfId="2" applyFont="1" applyFill="1" applyBorder="1" applyAlignment="1">
      <alignment horizontal="center" vertical="center" wrapText="1"/>
    </xf>
    <xf numFmtId="0" fontId="4" fillId="0" borderId="0" xfId="1" applyFont="1" applyAlignment="1">
      <alignment vertical="center"/>
    </xf>
    <xf numFmtId="0" fontId="6"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4" fillId="0" borderId="0" xfId="1" applyFont="1" applyAlignment="1">
      <alignment horizontal="center" vertical="center"/>
    </xf>
    <xf numFmtId="0" fontId="3" fillId="0" borderId="0" xfId="1" applyFont="1" applyFill="1" applyBorder="1" applyAlignment="1">
      <alignment horizontal="center" vertical="center"/>
    </xf>
    <xf numFmtId="0" fontId="12" fillId="0" borderId="0" xfId="1" applyFont="1" applyAlignment="1">
      <alignment vertical="center"/>
    </xf>
    <xf numFmtId="0" fontId="9" fillId="0" borderId="0" xfId="1" applyFont="1" applyAlignment="1"/>
    <xf numFmtId="0" fontId="10" fillId="0" borderId="0" xfId="2" applyFont="1" applyFill="1" applyAlignment="1"/>
    <xf numFmtId="0" fontId="42" fillId="0" borderId="0" xfId="2" applyFont="1" applyFill="1" applyAlignment="1">
      <alignment vertical="top" wrapText="1"/>
    </xf>
    <xf numFmtId="0" fontId="9" fillId="0" borderId="0" xfId="1" applyFont="1" applyAlignment="1">
      <alignment horizontal="center"/>
    </xf>
    <xf numFmtId="0" fontId="40" fillId="0" borderId="26" xfId="2" applyFont="1" applyFill="1" applyBorder="1" applyAlignment="1">
      <alignment horizontal="justify"/>
    </xf>
    <xf numFmtId="0" fontId="45" fillId="0" borderId="1" xfId="0" applyFont="1" applyBorder="1" applyAlignment="1">
      <alignment vertical="top" wrapText="1"/>
    </xf>
    <xf numFmtId="0" fontId="42" fillId="0" borderId="24" xfId="2" applyFont="1" applyFill="1" applyBorder="1" applyAlignment="1">
      <alignment horizontal="justify"/>
    </xf>
    <xf numFmtId="0" fontId="42" fillId="0" borderId="24" xfId="2" applyFont="1" applyFill="1" applyBorder="1" applyAlignment="1">
      <alignment vertical="top" wrapText="1"/>
    </xf>
    <xf numFmtId="0" fontId="42" fillId="0" borderId="26" xfId="2" applyFont="1" applyFill="1" applyBorder="1" applyAlignment="1">
      <alignment vertical="top" wrapText="1"/>
    </xf>
    <xf numFmtId="0" fontId="42" fillId="0" borderId="26" xfId="2" applyFont="1" applyFill="1" applyBorder="1" applyAlignment="1">
      <alignment horizontal="justify" vertical="top" wrapText="1"/>
    </xf>
    <xf numFmtId="0" fontId="10" fillId="0" borderId="24" xfId="2" applyFont="1" applyFill="1" applyBorder="1" applyAlignment="1">
      <alignment horizontal="justify" vertical="top" wrapText="1"/>
    </xf>
    <xf numFmtId="0" fontId="42" fillId="0" borderId="24" xfId="2" applyFont="1" applyFill="1" applyBorder="1" applyAlignment="1">
      <alignment horizontal="justify" vertical="top" wrapText="1"/>
    </xf>
    <xf numFmtId="0" fontId="42" fillId="0" borderId="25" xfId="2" applyFont="1" applyFill="1" applyBorder="1" applyAlignment="1">
      <alignment vertical="top" wrapText="1"/>
    </xf>
    <xf numFmtId="0" fontId="10" fillId="0" borderId="25" xfId="2" applyFont="1" applyFill="1" applyBorder="1" applyAlignment="1">
      <alignment vertical="top" wrapText="1"/>
    </xf>
    <xf numFmtId="0" fontId="10" fillId="0" borderId="28" xfId="2" applyFont="1" applyFill="1" applyBorder="1" applyAlignment="1">
      <alignment vertical="top" wrapText="1"/>
    </xf>
    <xf numFmtId="0" fontId="10" fillId="0" borderId="26" xfId="2" applyFont="1" applyFill="1" applyBorder="1" applyAlignment="1">
      <alignment vertical="top" wrapText="1"/>
    </xf>
    <xf numFmtId="0" fontId="42" fillId="0" borderId="25" xfId="2" applyFont="1" applyFill="1" applyBorder="1" applyAlignment="1">
      <alignment horizontal="center" vertical="center" wrapText="1"/>
    </xf>
    <xf numFmtId="0" fontId="10" fillId="0" borderId="26" xfId="2" applyFont="1" applyFill="1" applyBorder="1"/>
    <xf numFmtId="0" fontId="4" fillId="0" borderId="1" xfId="1" applyFont="1" applyBorder="1" applyAlignment="1">
      <alignment horizontal="left" vertical="center" wrapText="1"/>
    </xf>
    <xf numFmtId="0" fontId="45" fillId="0" borderId="1" xfId="0" applyFont="1" applyBorder="1" applyAlignment="1">
      <alignment vertical="center" wrapText="1"/>
    </xf>
    <xf numFmtId="0" fontId="45" fillId="0" borderId="9" xfId="0" applyFont="1" applyBorder="1" applyAlignment="1">
      <alignment vertical="center" wrapText="1"/>
    </xf>
    <xf numFmtId="0" fontId="0" fillId="0" borderId="0" xfId="0" applyAlignment="1">
      <alignment horizontal="left" vertical="center" wrapText="1"/>
    </xf>
    <xf numFmtId="0" fontId="59" fillId="0" borderId="1" xfId="67" applyFont="1" applyFill="1" applyBorder="1" applyAlignment="1">
      <alignment vertical="top" wrapText="1"/>
    </xf>
    <xf numFmtId="0" fontId="58" fillId="0" borderId="1" xfId="0" applyFont="1" applyBorder="1" applyAlignment="1">
      <alignment vertical="top" wrapText="1"/>
    </xf>
    <xf numFmtId="0" fontId="42"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168" fontId="42" fillId="0" borderId="1" xfId="2" applyNumberFormat="1" applyFont="1" applyFill="1" applyBorder="1" applyAlignment="1">
      <alignment horizontal="left" vertical="center" wrapText="1"/>
    </xf>
    <xf numFmtId="0" fontId="3" fillId="0" borderId="5" xfId="1" applyFont="1" applyBorder="1" applyAlignment="1">
      <alignment horizontal="left" vertical="center" wrapText="1"/>
    </xf>
    <xf numFmtId="0" fontId="3" fillId="0" borderId="0" xfId="1" applyFont="1" applyAlignment="1">
      <alignment horizontal="left" vertical="center" wrapText="1"/>
    </xf>
    <xf numFmtId="0" fontId="42" fillId="0" borderId="1" xfId="2" applyFont="1" applyBorder="1" applyAlignment="1">
      <alignment horizontal="center" vertical="center"/>
    </xf>
    <xf numFmtId="0" fontId="10" fillId="0" borderId="0" xfId="67" applyFont="1" applyFill="1" applyBorder="1" applyAlignment="1">
      <alignment horizontal="center" vertical="center" wrapText="1"/>
    </xf>
    <xf numFmtId="0" fontId="10" fillId="0" borderId="1" xfId="2" applyFont="1" applyBorder="1" applyAlignment="1">
      <alignment horizontal="center"/>
    </xf>
    <xf numFmtId="1" fontId="42" fillId="0" borderId="1" xfId="2" applyNumberFormat="1" applyFont="1" applyFill="1" applyBorder="1" applyAlignment="1">
      <alignment horizontal="center" vertical="center"/>
    </xf>
    <xf numFmtId="169" fontId="42" fillId="0" borderId="1" xfId="2" applyNumberFormat="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0" fontId="45" fillId="0" borderId="1" xfId="45" applyFont="1" applyFill="1" applyBorder="1" applyAlignment="1">
      <alignment horizontal="center" vertical="center" wrapText="1"/>
    </xf>
    <xf numFmtId="0" fontId="42" fillId="0" borderId="1" xfId="2" applyFont="1" applyFill="1" applyBorder="1" applyAlignment="1">
      <alignment horizontal="center" vertical="center" wrapText="1"/>
    </xf>
    <xf numFmtId="0" fontId="45" fillId="0" borderId="2" xfId="45" applyFont="1" applyFill="1" applyBorder="1" applyAlignment="1">
      <alignment horizontal="center" vertical="center" wrapText="1"/>
    </xf>
    <xf numFmtId="0" fontId="42" fillId="0" borderId="29" xfId="2" applyFont="1" applyFill="1" applyBorder="1" applyAlignment="1">
      <alignment horizontal="center" vertical="center"/>
    </xf>
    <xf numFmtId="0" fontId="3" fillId="0" borderId="0" xfId="1" applyFont="1" applyBorder="1" applyAlignment="1">
      <alignment horizontal="left" vertical="center" wrapText="1"/>
    </xf>
    <xf numFmtId="0" fontId="3" fillId="0" borderId="30" xfId="1" applyFont="1" applyBorder="1" applyAlignment="1">
      <alignment horizontal="left" vertical="center" wrapText="1"/>
    </xf>
    <xf numFmtId="0" fontId="42" fillId="0" borderId="23" xfId="2" applyFont="1" applyFill="1" applyBorder="1" applyAlignment="1">
      <alignment horizontal="left" vertical="center" wrapText="1"/>
    </xf>
    <xf numFmtId="0" fontId="40" fillId="0" borderId="25" xfId="2" applyFont="1" applyFill="1" applyBorder="1" applyAlignment="1">
      <alignment horizontal="justify" vertical="top" wrapText="1"/>
    </xf>
    <xf numFmtId="0" fontId="40" fillId="0" borderId="26" xfId="2"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2" applyFont="1" applyBorder="1" applyAlignment="1">
      <alignment horizontal="center" vertical="center"/>
    </xf>
    <xf numFmtId="0" fontId="11" fillId="0" borderId="1" xfId="1" applyFont="1" applyBorder="1" applyAlignment="1">
      <alignment horizontal="left" vertical="center"/>
    </xf>
    <xf numFmtId="0" fontId="10" fillId="0" borderId="2" xfId="1" applyFont="1" applyBorder="1" applyAlignment="1">
      <alignment vertical="center" wrapText="1"/>
    </xf>
    <xf numFmtId="0" fontId="40" fillId="0" borderId="24" xfId="2" applyNumberFormat="1" applyFont="1" applyFill="1" applyBorder="1" applyAlignment="1">
      <alignment horizontal="justify" vertical="top"/>
    </xf>
    <xf numFmtId="0" fontId="14" fillId="0" borderId="0" xfId="1" applyFont="1" applyAlignment="1" applyProtection="1">
      <alignment wrapText="1"/>
    </xf>
    <xf numFmtId="0" fontId="9" fillId="0" borderId="0" xfId="1" applyFont="1" applyProtection="1"/>
    <xf numFmtId="0" fontId="11" fillId="0" borderId="0" xfId="2" applyFont="1" applyAlignment="1" applyProtection="1">
      <alignment horizontal="right" vertical="center"/>
    </xf>
    <xf numFmtId="0" fontId="11" fillId="0" borderId="0" xfId="2" applyFont="1" applyAlignment="1" applyProtection="1">
      <alignment horizontal="right"/>
    </xf>
    <xf numFmtId="0" fontId="12" fillId="0" borderId="0" xfId="1" applyFont="1" applyAlignment="1" applyProtection="1">
      <alignment horizontal="left" vertical="center" wrapText="1"/>
    </xf>
    <xf numFmtId="0" fontId="42" fillId="0" borderId="0" xfId="0" applyFont="1" applyFill="1" applyAlignment="1" applyProtection="1">
      <alignment vertical="center"/>
    </xf>
    <xf numFmtId="0" fontId="4" fillId="0" borderId="0" xfId="1" applyFont="1" applyAlignment="1" applyProtection="1">
      <alignment horizontal="center" vertical="center" wrapText="1"/>
    </xf>
    <xf numFmtId="0" fontId="3" fillId="0" borderId="0" xfId="1" applyFont="1" applyFill="1" applyBorder="1" applyAlignment="1" applyProtection="1">
      <alignment horizontal="center" vertical="center" wrapText="1"/>
    </xf>
    <xf numFmtId="0" fontId="9" fillId="0" borderId="0" xfId="1" applyFont="1" applyBorder="1" applyProtection="1"/>
    <xf numFmtId="0" fontId="5" fillId="0" borderId="0" xfId="1" applyFont="1" applyProtection="1"/>
    <xf numFmtId="0" fontId="3"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54" fillId="0" borderId="0" xfId="50" applyFont="1" applyAlignment="1" applyProtection="1">
      <alignment vertical="center" wrapText="1"/>
    </xf>
    <xf numFmtId="0" fontId="39" fillId="0" borderId="0" xfId="50" applyFont="1" applyAlignment="1" applyProtection="1">
      <alignment horizontal="center" wrapText="1"/>
    </xf>
    <xf numFmtId="0" fontId="39" fillId="0" borderId="0" xfId="50" applyFont="1" applyAlignment="1" applyProtection="1">
      <alignment horizontal="center"/>
    </xf>
    <xf numFmtId="0" fontId="65" fillId="0" borderId="0" xfId="50" applyFont="1" applyAlignment="1" applyProtection="1">
      <alignment horizontal="center"/>
    </xf>
    <xf numFmtId="0" fontId="52" fillId="0" borderId="31" xfId="50" applyFont="1" applyBorder="1" applyAlignment="1" applyProtection="1">
      <alignment horizontal="center" vertical="center" wrapText="1"/>
    </xf>
    <xf numFmtId="0" fontId="52" fillId="0" borderId="31" xfId="50" applyFont="1" applyBorder="1" applyAlignment="1" applyProtection="1">
      <alignment horizontal="center" vertical="center"/>
    </xf>
    <xf numFmtId="0" fontId="66" fillId="0" borderId="0" xfId="50" applyFont="1" applyProtection="1"/>
    <xf numFmtId="0" fontId="1" fillId="0" borderId="0" xfId="50" applyAlignment="1" applyProtection="1"/>
    <xf numFmtId="0" fontId="51" fillId="0" borderId="0" xfId="50" applyFont="1" applyProtection="1"/>
    <xf numFmtId="0" fontId="50" fillId="0" borderId="31" xfId="50" applyFont="1" applyBorder="1" applyAlignment="1" applyProtection="1">
      <alignment vertical="center" wrapText="1"/>
    </xf>
    <xf numFmtId="170" fontId="50" fillId="0" borderId="31" xfId="50" applyNumberFormat="1" applyFont="1" applyFill="1" applyBorder="1" applyAlignment="1" applyProtection="1">
      <alignment horizontal="center" vertical="center"/>
    </xf>
    <xf numFmtId="0" fontId="0" fillId="0" borderId="0" xfId="0" applyProtection="1"/>
    <xf numFmtId="3" fontId="50" fillId="0" borderId="31" xfId="50" applyNumberFormat="1" applyFont="1" applyFill="1" applyBorder="1" applyAlignment="1" applyProtection="1">
      <alignment horizontal="center" vertical="center"/>
    </xf>
    <xf numFmtId="9" fontId="50" fillId="0" borderId="31" xfId="50" applyNumberFormat="1" applyFont="1" applyFill="1" applyBorder="1" applyAlignment="1" applyProtection="1">
      <alignment horizontal="center" vertical="center"/>
    </xf>
    <xf numFmtId="171" fontId="50" fillId="0" borderId="31" xfId="50" applyNumberFormat="1" applyFont="1" applyFill="1" applyBorder="1" applyAlignment="1" applyProtection="1">
      <alignment horizontal="center" vertical="center"/>
    </xf>
    <xf numFmtId="9" fontId="0" fillId="0" borderId="0" xfId="68" applyFont="1" applyProtection="1"/>
    <xf numFmtId="0" fontId="50" fillId="0" borderId="0" xfId="50" applyFont="1" applyBorder="1" applyAlignment="1" applyProtection="1">
      <alignment vertical="center" wrapText="1"/>
    </xf>
    <xf numFmtId="171" fontId="50" fillId="0" borderId="0" xfId="50" applyNumberFormat="1" applyFont="1" applyFill="1" applyBorder="1" applyAlignment="1" applyProtection="1">
      <alignment horizontal="center" vertical="center"/>
    </xf>
    <xf numFmtId="0" fontId="50" fillId="0" borderId="0" xfId="50" applyFont="1" applyBorder="1" applyProtection="1"/>
    <xf numFmtId="0" fontId="1" fillId="0" borderId="0" xfId="50" applyBorder="1" applyProtection="1"/>
    <xf numFmtId="0" fontId="52" fillId="25" borderId="31" xfId="50" applyFont="1" applyFill="1" applyBorder="1" applyAlignment="1" applyProtection="1">
      <alignment horizontal="left" vertical="center" wrapText="1"/>
    </xf>
    <xf numFmtId="0" fontId="52" fillId="25" borderId="31" xfId="50" applyFont="1" applyFill="1" applyBorder="1" applyAlignment="1" applyProtection="1">
      <alignment horizontal="center" vertical="center"/>
    </xf>
    <xf numFmtId="168" fontId="50" fillId="0" borderId="31" xfId="50" applyNumberFormat="1" applyFont="1" applyFill="1" applyBorder="1" applyAlignment="1" applyProtection="1">
      <alignment horizontal="center" vertical="center"/>
    </xf>
    <xf numFmtId="0" fontId="50" fillId="0" borderId="0" xfId="50" applyFont="1" applyBorder="1" applyAlignment="1" applyProtection="1">
      <alignment vertical="center"/>
    </xf>
    <xf numFmtId="0" fontId="50" fillId="0" borderId="0" xfId="50" applyFont="1" applyBorder="1" applyAlignment="1" applyProtection="1"/>
    <xf numFmtId="0" fontId="51" fillId="0" borderId="0" xfId="50" applyFont="1" applyBorder="1" applyProtection="1"/>
    <xf numFmtId="0" fontId="52" fillId="25" borderId="32" xfId="50" applyFont="1" applyFill="1" applyBorder="1" applyAlignment="1" applyProtection="1">
      <alignment horizontal="left" vertical="center" wrapText="1"/>
    </xf>
    <xf numFmtId="0" fontId="52" fillId="25" borderId="32" xfId="50" applyFont="1" applyFill="1" applyBorder="1" applyAlignment="1" applyProtection="1">
      <alignment horizontal="center" vertical="center"/>
    </xf>
    <xf numFmtId="0" fontId="52" fillId="26" borderId="31" xfId="50" applyFont="1" applyFill="1" applyBorder="1" applyAlignment="1" applyProtection="1">
      <alignment horizontal="left" vertical="center"/>
    </xf>
    <xf numFmtId="0" fontId="50" fillId="26" borderId="31" xfId="50" applyFont="1" applyFill="1" applyBorder="1" applyAlignment="1" applyProtection="1">
      <alignment horizontal="center" vertical="center"/>
    </xf>
    <xf numFmtId="170" fontId="52" fillId="0" borderId="31" xfId="50" applyNumberFormat="1" applyFont="1" applyFill="1" applyBorder="1" applyAlignment="1" applyProtection="1">
      <alignment horizontal="center" vertical="center"/>
    </xf>
    <xf numFmtId="170" fontId="52" fillId="26" borderId="31" xfId="50" applyNumberFormat="1" applyFont="1" applyFill="1" applyBorder="1" applyAlignment="1" applyProtection="1">
      <alignment horizontal="center" vertical="center"/>
    </xf>
    <xf numFmtId="0" fontId="67" fillId="0" borderId="0" xfId="50" applyFont="1" applyFill="1" applyProtection="1"/>
    <xf numFmtId="0" fontId="64" fillId="0" borderId="0" xfId="50" applyFont="1" applyFill="1" applyProtection="1"/>
    <xf numFmtId="0" fontId="64" fillId="26" borderId="0" xfId="50" applyFont="1" applyFill="1" applyProtection="1"/>
    <xf numFmtId="0" fontId="52" fillId="0" borderId="31" xfId="50" applyFont="1" applyBorder="1" applyAlignment="1" applyProtection="1">
      <alignment vertical="center" wrapText="1"/>
    </xf>
    <xf numFmtId="0" fontId="64" fillId="0" borderId="0" xfId="50" applyFont="1" applyProtection="1"/>
    <xf numFmtId="0" fontId="52" fillId="0" borderId="33" xfId="50" applyFont="1" applyBorder="1" applyAlignment="1" applyProtection="1">
      <alignment vertical="center" wrapText="1"/>
    </xf>
    <xf numFmtId="170" fontId="52" fillId="0" borderId="34" xfId="50" applyNumberFormat="1" applyFont="1" applyFill="1" applyBorder="1" applyAlignment="1" applyProtection="1">
      <alignment horizontal="center" vertical="center"/>
    </xf>
    <xf numFmtId="0" fontId="50" fillId="0" borderId="0" xfId="50" applyFont="1" applyAlignment="1" applyProtection="1">
      <alignment vertical="center" wrapText="1"/>
    </xf>
    <xf numFmtId="0" fontId="50" fillId="0" borderId="0" xfId="50" applyFont="1" applyAlignment="1" applyProtection="1">
      <alignment vertical="center"/>
    </xf>
    <xf numFmtId="0" fontId="50" fillId="0" borderId="0" xfId="50" applyFont="1" applyProtection="1"/>
    <xf numFmtId="0" fontId="50" fillId="0" borderId="0" xfId="50" applyFont="1" applyAlignment="1" applyProtection="1"/>
    <xf numFmtId="0" fontId="37" fillId="0" borderId="0" xfId="50" applyFont="1" applyProtection="1"/>
    <xf numFmtId="0" fontId="50" fillId="0" borderId="31" xfId="50" applyFont="1" applyFill="1" applyBorder="1" applyAlignment="1" applyProtection="1">
      <alignment horizontal="center" vertical="center"/>
    </xf>
    <xf numFmtId="0" fontId="1" fillId="0" borderId="0" xfId="50" applyAlignment="1" applyProtection="1">
      <alignment vertical="center"/>
    </xf>
    <xf numFmtId="170" fontId="50" fillId="26" borderId="31" xfId="50" applyNumberFormat="1" applyFont="1" applyFill="1" applyBorder="1" applyAlignment="1" applyProtection="1">
      <alignment horizontal="center" vertical="center"/>
    </xf>
    <xf numFmtId="170" fontId="51" fillId="0" borderId="31" xfId="50" applyNumberFormat="1" applyFont="1" applyBorder="1" applyAlignment="1" applyProtection="1">
      <alignment vertical="center"/>
    </xf>
    <xf numFmtId="170" fontId="1" fillId="0" borderId="31" xfId="50" applyNumberFormat="1" applyFont="1" applyBorder="1" applyAlignment="1" applyProtection="1">
      <alignment vertical="center"/>
    </xf>
    <xf numFmtId="0" fontId="52" fillId="0" borderId="0" xfId="50" applyFont="1" applyBorder="1" applyAlignment="1" applyProtection="1">
      <alignment vertical="center" wrapText="1"/>
    </xf>
    <xf numFmtId="3" fontId="52"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52" fillId="25" borderId="31" xfId="50" applyFont="1" applyFill="1" applyBorder="1" applyAlignment="1" applyProtection="1">
      <alignment vertical="center" wrapText="1"/>
    </xf>
    <xf numFmtId="3" fontId="52" fillId="25" borderId="31" xfId="50" applyNumberFormat="1" applyFont="1" applyFill="1" applyBorder="1" applyAlignment="1" applyProtection="1">
      <alignment horizontal="center" vertical="center" wrapText="1"/>
    </xf>
    <xf numFmtId="0" fontId="52" fillId="0" borderId="0" xfId="50" applyFont="1" applyFill="1" applyBorder="1" applyAlignment="1" applyProtection="1">
      <alignment horizontal="center" vertical="center"/>
    </xf>
    <xf numFmtId="0" fontId="53" fillId="0" borderId="0" xfId="50" applyFont="1" applyBorder="1" applyAlignment="1" applyProtection="1">
      <alignment vertical="center"/>
    </xf>
    <xf numFmtId="0" fontId="52" fillId="0" borderId="31" xfId="50" applyFont="1" applyBorder="1" applyAlignment="1" applyProtection="1">
      <alignment horizontal="left" vertical="center" wrapText="1"/>
    </xf>
    <xf numFmtId="0" fontId="37" fillId="0" borderId="0" xfId="50" applyFont="1" applyBorder="1" applyAlignment="1" applyProtection="1">
      <alignment vertical="center"/>
    </xf>
    <xf numFmtId="0" fontId="51" fillId="0" borderId="0" xfId="50" applyFont="1" applyBorder="1" applyAlignment="1" applyProtection="1">
      <alignment vertical="center"/>
    </xf>
    <xf numFmtId="0" fontId="37" fillId="0" borderId="0" xfId="50" applyFont="1" applyAlignment="1" applyProtection="1">
      <alignment wrapText="1"/>
    </xf>
    <xf numFmtId="49" fontId="51" fillId="0" borderId="0" xfId="50" applyNumberFormat="1" applyFont="1" applyProtection="1"/>
    <xf numFmtId="0" fontId="68" fillId="0" borderId="0" xfId="50" applyFont="1" applyAlignment="1" applyProtection="1">
      <alignment wrapText="1"/>
    </xf>
    <xf numFmtId="1" fontId="36" fillId="0" borderId="32" xfId="49" applyNumberFormat="1" applyFont="1" applyBorder="1" applyAlignment="1">
      <alignment horizontal="center" vertical="center"/>
    </xf>
    <xf numFmtId="49" fontId="6" fillId="0" borderId="32" xfId="49" applyNumberFormat="1" applyFont="1" applyBorder="1" applyAlignment="1">
      <alignment horizontal="center" vertical="center" wrapText="1"/>
    </xf>
    <xf numFmtId="1" fontId="6" fillId="0" borderId="32" xfId="49" applyNumberFormat="1" applyFont="1" applyBorder="1" applyAlignment="1">
      <alignment horizontal="center" vertical="center"/>
    </xf>
    <xf numFmtId="1" fontId="36" fillId="0" borderId="32" xfId="49" applyNumberFormat="1" applyFont="1" applyBorder="1" applyAlignment="1">
      <alignment horizontal="center" vertical="center" wrapText="1"/>
    </xf>
    <xf numFmtId="1" fontId="6" fillId="0" borderId="32" xfId="49" applyNumberFormat="1" applyFont="1" applyBorder="1" applyAlignment="1">
      <alignment horizontal="center" vertical="center" wrapText="1"/>
    </xf>
    <xf numFmtId="49" fontId="36" fillId="0" borderId="32" xfId="49" applyNumberFormat="1" applyFont="1" applyBorder="1" applyAlignment="1">
      <alignment horizontal="center" vertical="center"/>
    </xf>
    <xf numFmtId="167" fontId="36" fillId="0" borderId="32" xfId="49" applyNumberFormat="1" applyFont="1" applyBorder="1" applyAlignment="1">
      <alignment horizontal="center" vertical="center"/>
    </xf>
    <xf numFmtId="0" fontId="35" fillId="0" borderId="31" xfId="49" applyFont="1" applyBorder="1"/>
    <xf numFmtId="167" fontId="36" fillId="0" borderId="32" xfId="49" applyNumberFormat="1" applyFont="1" applyBorder="1" applyAlignment="1">
      <alignment horizontal="center" vertical="center" wrapText="1"/>
    </xf>
    <xf numFmtId="0" fontId="36" fillId="0" borderId="31" xfId="49" applyFont="1" applyBorder="1" applyAlignment="1">
      <alignment wrapText="1"/>
    </xf>
    <xf numFmtId="167" fontId="70" fillId="0" borderId="32" xfId="69" applyNumberFormat="1" applyFont="1" applyBorder="1" applyAlignment="1">
      <alignment horizontal="center" vertical="center" wrapText="1"/>
    </xf>
    <xf numFmtId="14" fontId="36" fillId="0" borderId="32" xfId="49" applyNumberFormat="1" applyFont="1" applyBorder="1" applyAlignment="1">
      <alignment horizontal="center" vertical="center"/>
    </xf>
    <xf numFmtId="0" fontId="36" fillId="0" borderId="31" xfId="49" applyFont="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7" fillId="0" borderId="0" xfId="1" applyFont="1" applyAlignment="1">
      <alignment horizontal="center" vertical="center"/>
    </xf>
    <xf numFmtId="0" fontId="3" fillId="0" borderId="4" xfId="1" applyFont="1" applyBorder="1" applyAlignment="1">
      <alignment vertical="center" wrapText="1"/>
    </xf>
    <xf numFmtId="0" fontId="3" fillId="0" borderId="7" xfId="1" applyFont="1" applyBorder="1" applyAlignment="1">
      <alignment vertical="center" wrapText="1"/>
    </xf>
    <xf numFmtId="0" fontId="3" fillId="0" borderId="3" xfId="1" applyFont="1" applyBorder="1" applyAlignment="1">
      <alignment vertical="center" wrapText="1"/>
    </xf>
    <xf numFmtId="0" fontId="3"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 fillId="0" borderId="0" xfId="1" applyFont="1" applyFill="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 fillId="0" borderId="0" xfId="1" applyFont="1" applyAlignment="1">
      <alignment horizontal="center" vertical="center" wrapText="1"/>
    </xf>
    <xf numFmtId="0" fontId="61" fillId="0" borderId="0" xfId="1" applyFont="1" applyAlignment="1">
      <alignment horizontal="right" vertical="center"/>
    </xf>
    <xf numFmtId="0" fontId="62" fillId="0" borderId="0" xfId="0" applyFont="1" applyAlignment="1">
      <alignment horizontal="right" vertical="center"/>
    </xf>
    <xf numFmtId="49" fontId="50" fillId="0" borderId="0" xfId="50" applyNumberFormat="1" applyFont="1" applyAlignment="1" applyProtection="1">
      <alignment horizontal="left" vertical="center" wrapText="1"/>
    </xf>
    <xf numFmtId="0" fontId="50" fillId="0" borderId="0" xfId="50" applyFont="1" applyAlignment="1" applyProtection="1">
      <alignment horizontal="left" vertical="center" wrapText="1"/>
    </xf>
    <xf numFmtId="0" fontId="7" fillId="0" borderId="0" xfId="1" applyFont="1" applyAlignment="1" applyProtection="1">
      <alignment horizontal="center" vertical="center" wrapText="1"/>
    </xf>
    <xf numFmtId="0" fontId="6" fillId="0" borderId="0" xfId="1" applyFont="1" applyAlignment="1" applyProtection="1">
      <alignment horizontal="center" vertical="center"/>
    </xf>
    <xf numFmtId="0" fontId="7" fillId="0" borderId="0" xfId="1" applyFont="1" applyAlignment="1" applyProtection="1">
      <alignment horizontal="center" vertical="center"/>
    </xf>
    <xf numFmtId="0" fontId="52" fillId="25" borderId="32" xfId="50" applyFont="1" applyFill="1" applyBorder="1" applyAlignment="1" applyProtection="1">
      <alignment horizontal="left" vertical="center" wrapText="1"/>
    </xf>
    <xf numFmtId="0" fontId="52" fillId="25" borderId="2" xfId="50" applyFont="1" applyFill="1" applyBorder="1" applyAlignment="1" applyProtection="1">
      <alignment horizontal="left" vertical="center" wrapText="1"/>
    </xf>
    <xf numFmtId="0" fontId="52" fillId="25" borderId="32" xfId="50" applyFont="1" applyFill="1" applyBorder="1" applyAlignment="1" applyProtection="1">
      <alignment horizontal="center" vertical="center"/>
    </xf>
    <xf numFmtId="0" fontId="52" fillId="25" borderId="2" xfId="50" applyFont="1" applyFill="1" applyBorder="1" applyAlignment="1" applyProtection="1">
      <alignment horizontal="center" vertical="center"/>
    </xf>
    <xf numFmtId="0" fontId="52" fillId="25" borderId="31" xfId="50" applyFont="1" applyFill="1" applyBorder="1" applyAlignment="1" applyProtection="1">
      <alignment horizontal="center" vertical="center"/>
    </xf>
    <xf numFmtId="0" fontId="42" fillId="0" borderId="0" xfId="0" applyFont="1" applyFill="1" applyAlignment="1" applyProtection="1">
      <alignment horizontal="center" vertical="center"/>
    </xf>
    <xf numFmtId="0" fontId="4" fillId="0" borderId="0" xfId="1" applyFont="1" applyAlignment="1" applyProtection="1">
      <alignment horizontal="center" vertical="center"/>
    </xf>
    <xf numFmtId="0" fontId="42" fillId="0" borderId="0" xfId="2" applyFont="1" applyFill="1" applyAlignment="1">
      <alignment horizontal="center" vertical="top" wrapText="1"/>
    </xf>
    <xf numFmtId="0" fontId="42" fillId="0" borderId="0" xfId="0" applyFont="1" applyFill="1" applyAlignment="1">
      <alignment vertical="center"/>
    </xf>
    <xf numFmtId="0" fontId="4" fillId="0" borderId="0" xfId="1" applyFont="1" applyAlignment="1">
      <alignment vertical="center"/>
    </xf>
    <xf numFmtId="0" fontId="57" fillId="0" borderId="0" xfId="1" applyFont="1" applyAlignment="1">
      <alignment vertical="center"/>
    </xf>
    <xf numFmtId="0" fontId="6" fillId="0" borderId="0" xfId="1" applyFont="1" applyAlignment="1">
      <alignment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9"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20" xfId="2" applyFont="1" applyFill="1" applyBorder="1" applyAlignment="1">
      <alignment horizontal="center" vertical="center" wrapText="1"/>
    </xf>
    <xf numFmtId="0" fontId="7" fillId="0" borderId="0" xfId="1" applyFont="1" applyAlignment="1">
      <alignment vertical="center"/>
    </xf>
    <xf numFmtId="0" fontId="4" fillId="0" borderId="0" xfId="1" applyFont="1" applyAlignment="1">
      <alignment horizontal="left" vertical="center"/>
    </xf>
    <xf numFmtId="0" fontId="0" fillId="0" borderId="0" xfId="0" applyAlignment="1">
      <alignment vertical="center"/>
    </xf>
    <xf numFmtId="0" fontId="0" fillId="0" borderId="0" xfId="0" applyAlignment="1">
      <alignment horizontal="center" vertical="center"/>
    </xf>
    <xf numFmtId="0" fontId="10" fillId="0" borderId="0" xfId="2" applyFont="1" applyFill="1" applyAlignment="1">
      <alignment horizontal="center"/>
    </xf>
    <xf numFmtId="0" fontId="42" fillId="0" borderId="9"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19"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5" fillId="0" borderId="0" xfId="49" applyFont="1" applyAlignment="1">
      <alignment horizontal="center"/>
    </xf>
    <xf numFmtId="0" fontId="35" fillId="0" borderId="0" xfId="49" applyFont="1" applyFill="1" applyAlignment="1">
      <alignment horizontal="center"/>
    </xf>
    <xf numFmtId="0" fontId="60" fillId="0" borderId="0" xfId="1" applyFont="1" applyAlignment="1">
      <alignment horizontal="center" vertical="center"/>
    </xf>
    <xf numFmtId="0" fontId="38" fillId="0" borderId="19"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8"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1"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9"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9"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9"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9"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9"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63" fillId="0" borderId="0" xfId="0" applyFont="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7" fillId="0" borderId="0" xfId="1" applyFont="1" applyAlignment="1">
      <alignment horizontal="left" vertical="center"/>
    </xf>
    <xf numFmtId="0" fontId="0" fillId="0" borderId="0" xfId="0" applyAlignment="1">
      <alignment horizontal="left"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Инвестиции Сети Сбыты ЭСО" xfId="67"/>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348456</xdr:colOff>
      <xdr:row>52</xdr:row>
      <xdr:rowOff>152400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054056"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304800</xdr:colOff>
      <xdr:row>35</xdr:row>
      <xdr:rowOff>13079</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058400" cy="66805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tektorg.ru/"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6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8" t="s">
        <v>69</v>
      </c>
      <c r="F1" s="15"/>
      <c r="G1" s="15"/>
    </row>
    <row r="2" spans="1:22" s="11" customFormat="1" ht="18.75" customHeight="1" x14ac:dyDescent="0.3">
      <c r="A2" s="17"/>
      <c r="C2" s="14" t="s">
        <v>10</v>
      </c>
      <c r="F2" s="15"/>
      <c r="G2" s="15"/>
    </row>
    <row r="3" spans="1:22" s="11" customFormat="1" ht="18.75" x14ac:dyDescent="0.3">
      <c r="A3" s="16"/>
      <c r="C3" s="14" t="s">
        <v>371</v>
      </c>
      <c r="F3" s="15"/>
      <c r="G3" s="15"/>
    </row>
    <row r="4" spans="1:22" s="11" customFormat="1" ht="18.75" x14ac:dyDescent="0.3">
      <c r="A4" s="16"/>
      <c r="F4" s="15"/>
      <c r="G4" s="15"/>
      <c r="H4" s="14"/>
    </row>
    <row r="5" spans="1:22" s="11" customFormat="1" ht="15.75" x14ac:dyDescent="0.25">
      <c r="A5" s="260" t="s">
        <v>366</v>
      </c>
      <c r="B5" s="260"/>
      <c r="C5" s="260"/>
      <c r="D5" s="114"/>
      <c r="E5" s="114"/>
      <c r="F5" s="114"/>
      <c r="G5" s="114"/>
      <c r="H5" s="114"/>
      <c r="I5" s="114"/>
      <c r="J5" s="114"/>
    </row>
    <row r="6" spans="1:22" s="11" customFormat="1" ht="18.75" x14ac:dyDescent="0.3">
      <c r="A6" s="16"/>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5" t="s">
        <v>367</v>
      </c>
      <c r="B9" s="265"/>
      <c r="C9" s="265"/>
      <c r="D9" s="7"/>
      <c r="E9" s="7"/>
      <c r="F9" s="7"/>
      <c r="G9" s="7"/>
      <c r="H9" s="7"/>
      <c r="I9" s="12"/>
      <c r="J9" s="12"/>
      <c r="K9" s="12"/>
      <c r="L9" s="12"/>
      <c r="M9" s="12"/>
      <c r="N9" s="12"/>
      <c r="O9" s="12"/>
      <c r="P9" s="12"/>
      <c r="Q9" s="12"/>
      <c r="R9" s="12"/>
      <c r="S9" s="12"/>
      <c r="T9" s="12"/>
      <c r="U9" s="12"/>
      <c r="V9" s="12"/>
    </row>
    <row r="10" spans="1:22" s="11" customFormat="1" ht="18.75" x14ac:dyDescent="0.2">
      <c r="A10" s="261" t="s">
        <v>8</v>
      </c>
      <c r="B10" s="261"/>
      <c r="C10" s="26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4" t="s">
        <v>406</v>
      </c>
      <c r="B12" s="264"/>
      <c r="C12" s="264"/>
      <c r="D12" s="7"/>
      <c r="E12" s="7"/>
      <c r="F12" s="7"/>
      <c r="G12" s="7"/>
      <c r="H12" s="7"/>
      <c r="I12" s="12"/>
      <c r="J12" s="12"/>
      <c r="K12" s="12"/>
      <c r="L12" s="12"/>
      <c r="M12" s="12"/>
      <c r="N12" s="12"/>
      <c r="O12" s="12"/>
      <c r="P12" s="12"/>
      <c r="Q12" s="12"/>
      <c r="R12" s="12"/>
      <c r="S12" s="12"/>
      <c r="T12" s="12"/>
      <c r="U12" s="12"/>
      <c r="V12" s="12"/>
    </row>
    <row r="13" spans="1:22" s="11" customFormat="1" ht="18" customHeight="1" x14ac:dyDescent="0.2">
      <c r="A13" s="261" t="s">
        <v>7</v>
      </c>
      <c r="B13" s="261"/>
      <c r="C13" s="261"/>
      <c r="D13" s="5"/>
      <c r="E13" s="5"/>
      <c r="F13" s="5"/>
      <c r="G13" s="5"/>
      <c r="H13" s="5"/>
      <c r="I13" s="12"/>
      <c r="J13" s="12"/>
      <c r="K13" s="12"/>
      <c r="L13" s="12"/>
      <c r="M13" s="12"/>
      <c r="N13" s="12"/>
      <c r="O13" s="12"/>
      <c r="P13" s="12"/>
      <c r="Q13" s="12"/>
      <c r="R13" s="12"/>
      <c r="S13" s="12"/>
      <c r="T13" s="12"/>
      <c r="U13" s="12"/>
      <c r="V13" s="12"/>
    </row>
    <row r="14" spans="1:22" s="8" customFormat="1" ht="17.25" customHeight="1" x14ac:dyDescent="0.2">
      <c r="A14" s="9"/>
      <c r="B14" s="9"/>
      <c r="C14" s="149"/>
      <c r="D14" s="9"/>
      <c r="E14" s="9"/>
      <c r="F14" s="9"/>
      <c r="G14" s="9"/>
      <c r="H14" s="9"/>
      <c r="I14" s="9"/>
      <c r="J14" s="9"/>
      <c r="K14" s="9"/>
      <c r="L14" s="9"/>
      <c r="M14" s="9"/>
      <c r="N14" s="9"/>
      <c r="O14" s="9"/>
      <c r="P14" s="9"/>
      <c r="Q14" s="9"/>
      <c r="R14" s="9"/>
      <c r="S14" s="9"/>
      <c r="T14" s="9"/>
      <c r="U14" s="9"/>
      <c r="V14" s="9"/>
    </row>
    <row r="15" spans="1:22" s="2" customFormat="1" ht="27" customHeight="1" x14ac:dyDescent="0.2">
      <c r="A15" s="263" t="s">
        <v>359</v>
      </c>
      <c r="B15" s="263"/>
      <c r="C15" s="263"/>
      <c r="D15" s="7"/>
      <c r="E15" s="7"/>
      <c r="F15" s="7"/>
      <c r="G15" s="7"/>
      <c r="H15" s="7"/>
      <c r="I15" s="7"/>
      <c r="J15" s="7"/>
      <c r="K15" s="7"/>
      <c r="L15" s="7"/>
      <c r="M15" s="7"/>
      <c r="N15" s="7"/>
      <c r="O15" s="7"/>
      <c r="P15" s="7"/>
      <c r="Q15" s="7"/>
      <c r="R15" s="7"/>
      <c r="S15" s="7"/>
      <c r="T15" s="7"/>
      <c r="U15" s="7"/>
      <c r="V15" s="7"/>
    </row>
    <row r="16" spans="1:22" s="2" customFormat="1" ht="15" customHeight="1" x14ac:dyDescent="0.2">
      <c r="A16" s="261" t="s">
        <v>6</v>
      </c>
      <c r="B16" s="261"/>
      <c r="C16" s="261"/>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2" t="s">
        <v>326</v>
      </c>
      <c r="B18" s="263"/>
      <c r="C18" s="263"/>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209</v>
      </c>
      <c r="C22" s="39" t="s">
        <v>347</v>
      </c>
      <c r="D22" s="28"/>
      <c r="E22" s="28"/>
      <c r="F22" s="28"/>
      <c r="G22" s="28"/>
      <c r="H22" s="28"/>
      <c r="I22" s="27"/>
      <c r="J22" s="27"/>
      <c r="K22" s="27"/>
      <c r="L22" s="27"/>
      <c r="M22" s="27"/>
      <c r="N22" s="27"/>
      <c r="O22" s="27"/>
      <c r="P22" s="27"/>
      <c r="Q22" s="27"/>
      <c r="R22" s="27"/>
      <c r="S22" s="27"/>
      <c r="T22" s="26"/>
      <c r="U22" s="26"/>
      <c r="V22" s="26"/>
    </row>
    <row r="23" spans="1:22" s="2" customFormat="1" ht="41.25" customHeight="1" x14ac:dyDescent="0.2">
      <c r="A23" s="23" t="s">
        <v>63</v>
      </c>
      <c r="B23" s="35" t="s">
        <v>64</v>
      </c>
      <c r="C23" s="142" t="s">
        <v>345</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57"/>
      <c r="B24" s="258"/>
      <c r="C24" s="259"/>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62</v>
      </c>
      <c r="B25" s="113" t="s">
        <v>290</v>
      </c>
      <c r="C25" s="34"/>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61</v>
      </c>
      <c r="B26" s="113" t="s">
        <v>75</v>
      </c>
      <c r="C26" s="113" t="s">
        <v>337</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59</v>
      </c>
      <c r="B27" s="113" t="s">
        <v>74</v>
      </c>
      <c r="C27" s="113" t="s">
        <v>338</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58</v>
      </c>
      <c r="B28" s="113" t="s">
        <v>291</v>
      </c>
      <c r="C28" s="113" t="s">
        <v>352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56</v>
      </c>
      <c r="B29" s="113" t="s">
        <v>292</v>
      </c>
      <c r="C29" s="113" t="s">
        <v>352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54</v>
      </c>
      <c r="B30" s="113" t="s">
        <v>293</v>
      </c>
      <c r="C30" s="113" t="s">
        <v>352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73</v>
      </c>
      <c r="B31" s="39" t="s">
        <v>294</v>
      </c>
      <c r="C31" s="113" t="s">
        <v>352</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71</v>
      </c>
      <c r="B32" s="39" t="s">
        <v>295</v>
      </c>
      <c r="C32" s="113" t="s">
        <v>352</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70</v>
      </c>
      <c r="B33" s="39" t="s">
        <v>296</v>
      </c>
      <c r="C33" s="113" t="s">
        <v>352</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309</v>
      </c>
      <c r="B34" s="39" t="s">
        <v>297</v>
      </c>
      <c r="C34" s="113" t="s">
        <v>352</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300</v>
      </c>
      <c r="B35" s="39" t="s">
        <v>72</v>
      </c>
      <c r="C35" s="113" t="s">
        <v>352</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310</v>
      </c>
      <c r="B36" s="39" t="s">
        <v>298</v>
      </c>
      <c r="C36" s="113" t="s">
        <v>352</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301</v>
      </c>
      <c r="B37" s="39" t="s">
        <v>299</v>
      </c>
      <c r="C37" s="113" t="s">
        <v>352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311</v>
      </c>
      <c r="B38" s="39" t="s">
        <v>197</v>
      </c>
      <c r="C38" s="113" t="s">
        <v>352</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57"/>
      <c r="B39" s="258"/>
      <c r="C39" s="259"/>
      <c r="D39" s="22"/>
      <c r="E39" s="22"/>
      <c r="F39" s="22"/>
      <c r="G39" s="22"/>
      <c r="H39" s="22"/>
      <c r="I39" s="22"/>
      <c r="J39" s="22"/>
      <c r="K39" s="22"/>
      <c r="L39" s="22"/>
      <c r="M39" s="22"/>
      <c r="N39" s="22"/>
      <c r="O39" s="22"/>
      <c r="P39" s="22"/>
      <c r="Q39" s="22"/>
      <c r="R39" s="22"/>
      <c r="S39" s="22"/>
      <c r="T39" s="22"/>
      <c r="U39" s="22"/>
      <c r="V39" s="22"/>
    </row>
    <row r="40" spans="1:22" ht="63" x14ac:dyDescent="0.25">
      <c r="A40" s="23" t="s">
        <v>302</v>
      </c>
      <c r="B40" s="39" t="s">
        <v>335</v>
      </c>
      <c r="C40" s="146" t="s">
        <v>359</v>
      </c>
      <c r="D40" s="147"/>
      <c r="E40" s="147"/>
      <c r="F40" s="22"/>
      <c r="G40" s="22"/>
      <c r="H40" s="22"/>
      <c r="I40" s="22"/>
      <c r="J40" s="22"/>
      <c r="K40" s="22"/>
      <c r="L40" s="22"/>
      <c r="M40" s="22"/>
      <c r="N40" s="22"/>
      <c r="O40" s="22"/>
      <c r="P40" s="22"/>
      <c r="Q40" s="22"/>
      <c r="R40" s="22"/>
      <c r="S40" s="22"/>
      <c r="T40" s="22"/>
      <c r="U40" s="22"/>
      <c r="V40" s="22"/>
    </row>
    <row r="41" spans="1:22" ht="105.75" customHeight="1" x14ac:dyDescent="0.25">
      <c r="A41" s="23" t="s">
        <v>312</v>
      </c>
      <c r="B41" s="39" t="s">
        <v>321</v>
      </c>
      <c r="C41" s="113" t="s">
        <v>352</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303</v>
      </c>
      <c r="B42" s="39" t="s">
        <v>332</v>
      </c>
      <c r="C42" s="113" t="s">
        <v>352</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314</v>
      </c>
      <c r="B43" s="39" t="s">
        <v>315</v>
      </c>
      <c r="C43" s="113" t="s">
        <v>352</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304</v>
      </c>
      <c r="B44" s="39" t="s">
        <v>327</v>
      </c>
      <c r="C44" s="113" t="s">
        <v>352</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322</v>
      </c>
      <c r="B45" s="39" t="s">
        <v>328</v>
      </c>
      <c r="C45" s="113" t="s">
        <v>352</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305</v>
      </c>
      <c r="B46" s="39" t="s">
        <v>329</v>
      </c>
      <c r="C46" s="113" t="s">
        <v>352</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57"/>
      <c r="B47" s="258"/>
      <c r="C47" s="259"/>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323</v>
      </c>
      <c r="B48" s="39" t="s">
        <v>333</v>
      </c>
      <c r="C48" s="166" t="s">
        <v>360</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306</v>
      </c>
      <c r="B49" s="39" t="s">
        <v>334</v>
      </c>
      <c r="C49" s="166" t="s">
        <v>407</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V22" sqref="V22"/>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H29" sqref="H29"/>
    </sheetView>
  </sheetViews>
  <sheetFormatPr defaultRowHeight="15" x14ac:dyDescent="0.25"/>
  <cols>
    <col min="1" max="1" width="6.140625" style="1" customWidth="1"/>
    <col min="2" max="2" width="53.5703125" style="1" customWidth="1"/>
    <col min="3" max="3" width="97.42578125" style="1" customWidth="1"/>
    <col min="4" max="4" width="14.42578125" style="1" hidden="1" customWidth="1"/>
    <col min="5" max="5" width="36.5703125" style="1" hidden="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69</v>
      </c>
      <c r="E1" s="15"/>
      <c r="F1" s="15"/>
    </row>
    <row r="2" spans="1:29" s="11" customFormat="1" ht="18.75" customHeight="1" x14ac:dyDescent="0.3">
      <c r="A2" s="17"/>
      <c r="C2" s="14" t="s">
        <v>10</v>
      </c>
      <c r="E2" s="15"/>
      <c r="F2" s="15"/>
    </row>
    <row r="3" spans="1:29" s="11" customFormat="1" ht="18.75" x14ac:dyDescent="0.3">
      <c r="A3" s="16"/>
      <c r="C3" s="14" t="s">
        <v>371</v>
      </c>
      <c r="E3" s="15"/>
      <c r="F3" s="15"/>
    </row>
    <row r="4" spans="1:29" s="11" customFormat="1" ht="15.75" x14ac:dyDescent="0.2">
      <c r="A4" s="260" t="s">
        <v>366</v>
      </c>
      <c r="B4" s="260"/>
      <c r="C4" s="260"/>
      <c r="E4" s="15"/>
      <c r="F4" s="15"/>
    </row>
    <row r="5" spans="1:29" s="11" customFormat="1" ht="15.75" x14ac:dyDescent="0.2">
      <c r="A5" s="16"/>
      <c r="D5" s="115"/>
      <c r="E5" s="115"/>
      <c r="F5" s="115"/>
      <c r="G5" s="115"/>
      <c r="H5" s="115"/>
      <c r="I5" s="115"/>
      <c r="J5" s="115"/>
      <c r="K5" s="115"/>
      <c r="L5" s="115"/>
      <c r="M5" s="115"/>
      <c r="N5" s="115"/>
      <c r="O5" s="115"/>
      <c r="P5" s="115"/>
      <c r="Q5" s="115"/>
      <c r="R5" s="115"/>
      <c r="S5" s="115"/>
      <c r="T5" s="115"/>
      <c r="U5" s="115"/>
      <c r="V5" s="115"/>
      <c r="W5" s="115"/>
      <c r="X5" s="115"/>
      <c r="Y5" s="115"/>
      <c r="Z5" s="115"/>
      <c r="AA5" s="115"/>
      <c r="AB5" s="115"/>
      <c r="AC5" s="115"/>
    </row>
    <row r="6" spans="1:29" s="11" customFormat="1" ht="18.75" x14ac:dyDescent="0.3">
      <c r="A6" s="264" t="s">
        <v>9</v>
      </c>
      <c r="B6" s="264"/>
      <c r="C6" s="264"/>
      <c r="E6" s="15"/>
      <c r="F6" s="15"/>
      <c r="G6" s="14"/>
    </row>
    <row r="7" spans="1:29" s="11" customFormat="1" ht="18.75" x14ac:dyDescent="0.2">
      <c r="A7" s="116"/>
      <c r="B7" s="116"/>
      <c r="C7" s="116"/>
      <c r="D7" s="12"/>
      <c r="E7" s="12"/>
      <c r="F7" s="12"/>
      <c r="G7" s="12"/>
      <c r="H7" s="12"/>
      <c r="I7" s="12"/>
      <c r="J7" s="12"/>
      <c r="K7" s="12"/>
      <c r="L7" s="12"/>
      <c r="M7" s="12"/>
      <c r="N7" s="12"/>
      <c r="O7" s="12"/>
      <c r="P7" s="12"/>
      <c r="Q7" s="12"/>
      <c r="R7" s="12"/>
      <c r="S7" s="12"/>
      <c r="T7" s="12"/>
      <c r="U7" s="12"/>
    </row>
    <row r="8" spans="1:29" s="11" customFormat="1" ht="18.75" x14ac:dyDescent="0.2">
      <c r="A8" s="265" t="s">
        <v>367</v>
      </c>
      <c r="B8" s="265"/>
      <c r="C8" s="265"/>
      <c r="D8" s="13"/>
      <c r="E8" s="13"/>
      <c r="F8" s="13"/>
      <c r="G8" s="13"/>
      <c r="H8" s="12"/>
      <c r="I8" s="12"/>
      <c r="J8" s="12"/>
      <c r="K8" s="12"/>
      <c r="L8" s="12"/>
      <c r="M8" s="12"/>
      <c r="N8" s="12"/>
      <c r="O8" s="12"/>
      <c r="P8" s="12"/>
      <c r="Q8" s="12"/>
      <c r="R8" s="12"/>
      <c r="S8" s="12"/>
      <c r="T8" s="12"/>
      <c r="U8" s="12"/>
    </row>
    <row r="9" spans="1:29" s="11" customFormat="1" ht="18.75" x14ac:dyDescent="0.2">
      <c r="A9" s="261" t="s">
        <v>8</v>
      </c>
      <c r="B9" s="261"/>
      <c r="C9" s="261"/>
      <c r="D9" s="7"/>
      <c r="E9" s="7"/>
      <c r="F9" s="7"/>
      <c r="G9" s="7"/>
      <c r="H9" s="12"/>
      <c r="I9" s="12"/>
      <c r="J9" s="12"/>
      <c r="K9" s="12"/>
      <c r="L9" s="12"/>
      <c r="M9" s="12"/>
      <c r="N9" s="12"/>
      <c r="O9" s="12"/>
      <c r="P9" s="12"/>
      <c r="Q9" s="12"/>
      <c r="R9" s="12"/>
      <c r="S9" s="12"/>
      <c r="T9" s="12"/>
      <c r="U9" s="12"/>
    </row>
    <row r="10" spans="1:29" s="11" customFormat="1" ht="18.75" x14ac:dyDescent="0.2">
      <c r="A10" s="116"/>
      <c r="B10" s="116"/>
      <c r="C10" s="116"/>
      <c r="D10" s="5"/>
      <c r="E10" s="5"/>
      <c r="F10" s="5"/>
      <c r="G10" s="5"/>
      <c r="H10" s="12"/>
      <c r="I10" s="12"/>
      <c r="J10" s="12"/>
      <c r="K10" s="12"/>
      <c r="L10" s="12"/>
      <c r="M10" s="12"/>
      <c r="N10" s="12"/>
      <c r="O10" s="12"/>
      <c r="P10" s="12"/>
      <c r="Q10" s="12"/>
      <c r="R10" s="12"/>
      <c r="S10" s="12"/>
      <c r="T10" s="12"/>
      <c r="U10" s="12"/>
    </row>
    <row r="11" spans="1:29" s="11" customFormat="1" ht="18.75" x14ac:dyDescent="0.2">
      <c r="A11" s="264" t="s">
        <v>406</v>
      </c>
      <c r="B11" s="263"/>
      <c r="C11" s="263"/>
      <c r="D11" s="13"/>
      <c r="E11" s="13"/>
      <c r="F11" s="13"/>
      <c r="G11" s="13"/>
      <c r="H11" s="12"/>
      <c r="I11" s="12"/>
      <c r="J11" s="12"/>
      <c r="K11" s="12"/>
      <c r="L11" s="12"/>
      <c r="M11" s="12"/>
      <c r="N11" s="12"/>
      <c r="O11" s="12"/>
      <c r="P11" s="12"/>
      <c r="Q11" s="12"/>
      <c r="R11" s="12"/>
      <c r="S11" s="12"/>
      <c r="T11" s="12"/>
      <c r="U11" s="12"/>
    </row>
    <row r="12" spans="1:29" s="11" customFormat="1" ht="18.75" x14ac:dyDescent="0.2">
      <c r="A12" s="261" t="s">
        <v>7</v>
      </c>
      <c r="B12" s="261"/>
      <c r="C12" s="261"/>
      <c r="D12" s="7"/>
      <c r="E12" s="7"/>
      <c r="F12" s="7"/>
      <c r="G12" s="7"/>
      <c r="H12" s="12"/>
      <c r="I12" s="12"/>
      <c r="J12" s="12"/>
      <c r="K12" s="12"/>
      <c r="L12" s="12"/>
      <c r="M12" s="12"/>
      <c r="N12" s="12"/>
      <c r="O12" s="12"/>
      <c r="P12" s="12"/>
      <c r="Q12" s="12"/>
      <c r="R12" s="12"/>
      <c r="S12" s="12"/>
      <c r="T12" s="12"/>
      <c r="U12" s="12"/>
    </row>
    <row r="13" spans="1:29" s="11" customFormat="1" ht="18.75" x14ac:dyDescent="0.2">
      <c r="A13" s="117"/>
      <c r="B13" s="117"/>
      <c r="C13" s="11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3" t="s">
        <v>359</v>
      </c>
      <c r="B14" s="263"/>
      <c r="C14" s="263"/>
      <c r="D14" s="9"/>
      <c r="E14" s="9"/>
      <c r="F14" s="9"/>
      <c r="G14" s="9"/>
      <c r="H14" s="9"/>
      <c r="I14" s="9"/>
      <c r="J14" s="9"/>
      <c r="K14" s="9"/>
      <c r="L14" s="9"/>
      <c r="M14" s="9"/>
      <c r="N14" s="9"/>
      <c r="O14" s="9"/>
      <c r="P14" s="9"/>
      <c r="Q14" s="9"/>
      <c r="R14" s="9"/>
      <c r="S14" s="9"/>
      <c r="T14" s="9"/>
      <c r="U14" s="9"/>
    </row>
    <row r="15" spans="1:29" s="2" customFormat="1" ht="15.75" x14ac:dyDescent="0.2">
      <c r="A15" s="261" t="s">
        <v>6</v>
      </c>
      <c r="B15" s="261"/>
      <c r="C15" s="261"/>
      <c r="D15" s="7"/>
      <c r="E15" s="7"/>
      <c r="F15" s="7"/>
      <c r="G15" s="7"/>
      <c r="H15" s="7"/>
      <c r="I15" s="7"/>
      <c r="J15" s="7"/>
      <c r="K15" s="7"/>
      <c r="L15" s="7"/>
      <c r="M15" s="7"/>
      <c r="N15" s="7"/>
      <c r="O15" s="7"/>
      <c r="P15" s="7"/>
      <c r="Q15" s="7"/>
      <c r="R15" s="7"/>
      <c r="S15" s="7"/>
      <c r="T15" s="7"/>
      <c r="U15" s="7"/>
    </row>
    <row r="16" spans="1:29" s="2" customFormat="1" ht="15" customHeight="1" x14ac:dyDescent="0.2">
      <c r="A16" s="261"/>
      <c r="B16" s="261"/>
      <c r="C16" s="261"/>
      <c r="D16" s="5"/>
      <c r="E16" s="5"/>
      <c r="F16" s="5"/>
      <c r="G16" s="5"/>
      <c r="H16" s="5"/>
      <c r="I16" s="5"/>
      <c r="J16" s="5"/>
      <c r="K16" s="5"/>
      <c r="L16" s="5"/>
      <c r="M16" s="5"/>
      <c r="N16" s="5"/>
      <c r="O16" s="5"/>
      <c r="P16" s="5"/>
      <c r="Q16" s="5"/>
      <c r="R16" s="5"/>
      <c r="S16" s="5"/>
      <c r="T16" s="5"/>
      <c r="U16" s="5"/>
    </row>
    <row r="17" spans="1:21" s="2" customFormat="1" ht="15" customHeight="1" x14ac:dyDescent="0.2">
      <c r="A17" s="269"/>
      <c r="B17" s="269"/>
      <c r="C17" s="269"/>
      <c r="D17" s="3"/>
      <c r="E17" s="3"/>
      <c r="F17" s="3"/>
      <c r="G17" s="3"/>
      <c r="H17" s="3"/>
      <c r="I17" s="3"/>
      <c r="J17" s="3"/>
      <c r="K17" s="3"/>
      <c r="L17" s="3"/>
      <c r="M17" s="3"/>
      <c r="N17" s="3"/>
      <c r="O17" s="3"/>
      <c r="P17" s="3"/>
      <c r="Q17" s="3"/>
      <c r="R17" s="3"/>
    </row>
    <row r="18" spans="1:21" s="2" customFormat="1" ht="27.75" customHeight="1" x14ac:dyDescent="0.2">
      <c r="A18" s="262" t="s">
        <v>313</v>
      </c>
      <c r="B18" s="262"/>
      <c r="C18" s="26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65</v>
      </c>
      <c r="B22" s="29" t="s">
        <v>319</v>
      </c>
      <c r="C22" s="138" t="s">
        <v>343</v>
      </c>
      <c r="D22" s="28"/>
      <c r="E22" s="28"/>
      <c r="F22" s="27"/>
      <c r="G22" s="27"/>
      <c r="H22" s="27"/>
      <c r="I22" s="27"/>
      <c r="J22" s="27"/>
      <c r="K22" s="27"/>
      <c r="L22" s="27"/>
      <c r="M22" s="27"/>
      <c r="N22" s="27"/>
      <c r="O22" s="27"/>
      <c r="P22" s="27"/>
      <c r="Q22" s="26"/>
      <c r="R22" s="26"/>
      <c r="S22" s="26"/>
      <c r="T22" s="26"/>
      <c r="U22" s="26"/>
    </row>
    <row r="23" spans="1:21" ht="42.75" customHeight="1" x14ac:dyDescent="0.25">
      <c r="A23" s="23" t="s">
        <v>63</v>
      </c>
      <c r="B23" s="25" t="s">
        <v>60</v>
      </c>
      <c r="C23" s="139" t="s">
        <v>343</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341</v>
      </c>
      <c r="C24" s="266" t="s">
        <v>359</v>
      </c>
      <c r="D24" s="267"/>
      <c r="E24" s="268"/>
      <c r="F24" s="22"/>
      <c r="G24" s="22"/>
      <c r="H24" s="22"/>
      <c r="I24" s="22"/>
      <c r="J24" s="22"/>
      <c r="K24" s="22"/>
      <c r="L24" s="22"/>
      <c r="M24" s="22"/>
      <c r="N24" s="22"/>
      <c r="O24" s="22"/>
      <c r="P24" s="22"/>
      <c r="Q24" s="22"/>
      <c r="R24" s="22"/>
      <c r="S24" s="22"/>
      <c r="T24" s="22"/>
      <c r="U24" s="22"/>
    </row>
    <row r="25" spans="1:21" ht="63" customHeight="1" x14ac:dyDescent="0.25">
      <c r="A25" s="23" t="s">
        <v>61</v>
      </c>
      <c r="B25" s="25" t="s">
        <v>330</v>
      </c>
      <c r="C25" s="167" t="s">
        <v>408</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195</v>
      </c>
      <c r="C26" s="24" t="s">
        <v>340</v>
      </c>
      <c r="D26" s="22"/>
      <c r="E26" s="22"/>
      <c r="F26" s="22"/>
      <c r="G26" s="22"/>
      <c r="H26" s="22"/>
      <c r="I26" s="22"/>
      <c r="J26" s="22"/>
      <c r="K26" s="22"/>
      <c r="L26" s="22"/>
      <c r="M26" s="22"/>
      <c r="N26" s="22"/>
      <c r="O26" s="22"/>
      <c r="P26" s="22"/>
      <c r="Q26" s="22"/>
      <c r="R26" s="22"/>
      <c r="S26" s="22"/>
      <c r="T26" s="22"/>
      <c r="U26" s="22"/>
    </row>
    <row r="27" spans="1:21" ht="42.75" customHeight="1" x14ac:dyDescent="0.25">
      <c r="A27" s="23" t="s">
        <v>58</v>
      </c>
      <c r="B27" s="25" t="s">
        <v>320</v>
      </c>
      <c r="C27" s="124" t="s">
        <v>343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24" t="s">
        <v>361</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24" t="s">
        <v>361</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24" t="s">
        <v>348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2">
    <mergeCell ref="A4:C4"/>
    <mergeCell ref="A6:C6"/>
    <mergeCell ref="A15:C15"/>
    <mergeCell ref="A16:C16"/>
    <mergeCell ref="A17:C17"/>
    <mergeCell ref="C24:E24"/>
    <mergeCell ref="A18:C18"/>
    <mergeCell ref="A8:C8"/>
    <mergeCell ref="A9:C9"/>
    <mergeCell ref="A11:C11"/>
    <mergeCell ref="A12:C12"/>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69</v>
      </c>
    </row>
    <row r="2" spans="1:28" s="11" customFormat="1" ht="18.75" customHeight="1" x14ac:dyDescent="0.3">
      <c r="A2" s="17"/>
      <c r="B2" s="17"/>
      <c r="O2" s="14" t="s">
        <v>10</v>
      </c>
    </row>
    <row r="3" spans="1:28" s="11" customFormat="1" ht="18.75" x14ac:dyDescent="0.3">
      <c r="A3" s="16"/>
      <c r="B3" s="16"/>
      <c r="O3" s="14" t="s">
        <v>371</v>
      </c>
    </row>
    <row r="4" spans="1:28" s="11" customFormat="1" ht="18.75" x14ac:dyDescent="0.3">
      <c r="A4" s="16"/>
      <c r="B4" s="16"/>
      <c r="L4" s="14"/>
    </row>
    <row r="5" spans="1:28" s="11" customFormat="1" ht="15.75" x14ac:dyDescent="0.2">
      <c r="A5" s="260" t="s">
        <v>368</v>
      </c>
      <c r="B5" s="260"/>
      <c r="C5" s="260"/>
      <c r="D5" s="260"/>
      <c r="E5" s="260"/>
      <c r="F5" s="260"/>
      <c r="G5" s="260"/>
      <c r="H5" s="260"/>
      <c r="I5" s="260"/>
      <c r="J5" s="260"/>
      <c r="K5" s="260"/>
      <c r="L5" s="260"/>
      <c r="M5" s="260"/>
      <c r="N5" s="260"/>
      <c r="O5" s="260"/>
      <c r="P5" s="115"/>
      <c r="Q5" s="115"/>
      <c r="R5" s="115"/>
      <c r="S5" s="115"/>
      <c r="T5" s="115"/>
      <c r="U5" s="115"/>
      <c r="V5" s="115"/>
      <c r="W5" s="115"/>
      <c r="X5" s="115"/>
      <c r="Y5" s="115"/>
      <c r="Z5" s="115"/>
      <c r="AA5" s="115"/>
      <c r="AB5" s="115"/>
    </row>
    <row r="6" spans="1:28" s="11" customFormat="1" ht="18.75" x14ac:dyDescent="0.3">
      <c r="A6" s="16"/>
      <c r="B6" s="16"/>
      <c r="L6" s="14"/>
    </row>
    <row r="7" spans="1:28" s="11" customFormat="1" ht="18.75" x14ac:dyDescent="0.2">
      <c r="A7" s="264" t="s">
        <v>9</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28"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28" s="11" customFormat="1" ht="18.75" x14ac:dyDescent="0.2">
      <c r="A9" s="265" t="s">
        <v>369</v>
      </c>
      <c r="B9" s="265"/>
      <c r="C9" s="265"/>
      <c r="D9" s="265"/>
      <c r="E9" s="265"/>
      <c r="F9" s="265"/>
      <c r="G9" s="265"/>
      <c r="H9" s="265"/>
      <c r="I9" s="265"/>
      <c r="J9" s="265"/>
      <c r="K9" s="265"/>
      <c r="L9" s="265"/>
      <c r="M9" s="265"/>
      <c r="N9" s="265"/>
      <c r="O9" s="265"/>
      <c r="P9" s="12"/>
      <c r="Q9" s="12"/>
      <c r="R9" s="12"/>
      <c r="S9" s="12"/>
      <c r="T9" s="12"/>
      <c r="U9" s="12"/>
      <c r="V9" s="12"/>
      <c r="W9" s="12"/>
      <c r="X9" s="12"/>
      <c r="Y9" s="12"/>
      <c r="Z9" s="12"/>
    </row>
    <row r="10" spans="1:28" s="11" customFormat="1" ht="18.75" x14ac:dyDescent="0.2">
      <c r="A10" s="261" t="s">
        <v>8</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28"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28" s="11" customFormat="1" ht="18.75" x14ac:dyDescent="0.2">
      <c r="A12" s="270" t="s">
        <v>406</v>
      </c>
      <c r="B12" s="265"/>
      <c r="C12" s="265"/>
      <c r="D12" s="265"/>
      <c r="E12" s="265"/>
      <c r="F12" s="265"/>
      <c r="G12" s="265"/>
      <c r="H12" s="265"/>
      <c r="I12" s="265"/>
      <c r="J12" s="265"/>
      <c r="K12" s="265"/>
      <c r="L12" s="265"/>
      <c r="M12" s="265"/>
      <c r="N12" s="265"/>
      <c r="O12" s="265"/>
      <c r="P12" s="12"/>
      <c r="Q12" s="12"/>
      <c r="R12" s="12"/>
      <c r="S12" s="12"/>
      <c r="T12" s="12"/>
      <c r="U12" s="12"/>
      <c r="V12" s="12"/>
      <c r="W12" s="12"/>
      <c r="X12" s="12"/>
      <c r="Y12" s="12"/>
      <c r="Z12" s="12"/>
    </row>
    <row r="13" spans="1:28" s="11" customFormat="1" ht="18.75" x14ac:dyDescent="0.2">
      <c r="A13" s="261" t="s">
        <v>7</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28" s="8" customFormat="1" ht="15.75" customHeight="1" x14ac:dyDescent="0.2">
      <c r="A14" s="272"/>
      <c r="B14" s="272"/>
      <c r="C14" s="272"/>
      <c r="D14" s="272"/>
      <c r="E14" s="272"/>
      <c r="F14" s="272"/>
      <c r="G14" s="272"/>
      <c r="H14" s="272"/>
      <c r="I14" s="272"/>
      <c r="J14" s="272"/>
      <c r="K14" s="272"/>
      <c r="L14" s="272"/>
      <c r="M14" s="272"/>
      <c r="N14" s="272"/>
      <c r="O14" s="272"/>
      <c r="P14" s="9"/>
      <c r="Q14" s="9"/>
      <c r="R14" s="9"/>
      <c r="S14" s="9"/>
      <c r="T14" s="9"/>
      <c r="U14" s="9"/>
      <c r="V14" s="9"/>
      <c r="W14" s="9"/>
      <c r="X14" s="9"/>
      <c r="Y14" s="9"/>
      <c r="Z14" s="9"/>
    </row>
    <row r="15" spans="1:28" s="2" customFormat="1" ht="21" x14ac:dyDescent="0.2">
      <c r="A15" s="277" t="s">
        <v>359</v>
      </c>
      <c r="B15" s="277"/>
      <c r="C15" s="277"/>
      <c r="D15" s="278"/>
      <c r="E15" s="278"/>
      <c r="F15" s="278"/>
      <c r="G15" s="278"/>
      <c r="H15" s="278"/>
      <c r="I15" s="278"/>
      <c r="J15" s="263"/>
      <c r="K15" s="263"/>
      <c r="L15" s="263"/>
      <c r="M15" s="263"/>
      <c r="N15" s="263"/>
      <c r="O15" s="263"/>
      <c r="P15" s="7"/>
      <c r="Q15" s="7"/>
      <c r="R15" s="7"/>
      <c r="S15" s="7"/>
      <c r="T15" s="7"/>
      <c r="U15" s="7"/>
      <c r="V15" s="7"/>
      <c r="W15" s="7"/>
      <c r="X15" s="7"/>
      <c r="Y15" s="7"/>
      <c r="Z15" s="7"/>
    </row>
    <row r="16" spans="1:28" s="2" customFormat="1" ht="15" customHeight="1" x14ac:dyDescent="0.2">
      <c r="A16" s="261" t="s">
        <v>6</v>
      </c>
      <c r="B16" s="261"/>
      <c r="C16" s="261"/>
      <c r="D16" s="261"/>
      <c r="E16" s="261"/>
      <c r="F16" s="261"/>
      <c r="G16" s="261"/>
      <c r="H16" s="261"/>
      <c r="I16" s="261"/>
      <c r="J16" s="261"/>
      <c r="K16" s="261"/>
      <c r="L16" s="261"/>
      <c r="M16" s="261"/>
      <c r="N16" s="261"/>
      <c r="O16" s="261"/>
      <c r="P16" s="5"/>
      <c r="Q16" s="5"/>
      <c r="R16" s="5"/>
      <c r="S16" s="5"/>
      <c r="T16" s="5"/>
      <c r="U16" s="5"/>
      <c r="V16" s="5"/>
      <c r="W16" s="5"/>
      <c r="X16" s="5"/>
      <c r="Y16" s="5"/>
      <c r="Z16" s="5"/>
    </row>
    <row r="17" spans="1:26" s="2" customFormat="1" ht="15" customHeight="1" x14ac:dyDescent="0.2">
      <c r="A17" s="269"/>
      <c r="B17" s="269"/>
      <c r="C17" s="269"/>
      <c r="D17" s="269"/>
      <c r="E17" s="269"/>
      <c r="F17" s="269"/>
      <c r="G17" s="269"/>
      <c r="H17" s="269"/>
      <c r="I17" s="269"/>
      <c r="J17" s="269"/>
      <c r="K17" s="269"/>
      <c r="L17" s="269"/>
      <c r="M17" s="269"/>
      <c r="N17" s="269"/>
      <c r="O17" s="269"/>
      <c r="P17" s="3"/>
      <c r="Q17" s="3"/>
      <c r="R17" s="3"/>
      <c r="S17" s="3"/>
      <c r="T17" s="3"/>
      <c r="U17" s="3"/>
      <c r="V17" s="3"/>
      <c r="W17" s="3"/>
    </row>
    <row r="18" spans="1:26" s="2" customFormat="1" ht="91.5" customHeight="1" x14ac:dyDescent="0.2">
      <c r="A18" s="276" t="s">
        <v>316</v>
      </c>
      <c r="B18" s="276"/>
      <c r="C18" s="276"/>
      <c r="D18" s="276"/>
      <c r="E18" s="276"/>
      <c r="F18" s="276"/>
      <c r="G18" s="276"/>
      <c r="H18" s="276"/>
      <c r="I18" s="276"/>
      <c r="J18" s="276"/>
      <c r="K18" s="276"/>
      <c r="L18" s="276"/>
      <c r="M18" s="276"/>
      <c r="N18" s="276"/>
      <c r="O18" s="276"/>
      <c r="P18" s="6"/>
      <c r="Q18" s="6"/>
      <c r="R18" s="6"/>
      <c r="S18" s="6"/>
      <c r="T18" s="6"/>
      <c r="U18" s="6"/>
      <c r="V18" s="6"/>
      <c r="W18" s="6"/>
      <c r="X18" s="6"/>
      <c r="Y18" s="6"/>
      <c r="Z18" s="6"/>
    </row>
    <row r="19" spans="1:26" s="2" customFormat="1" ht="78" customHeight="1" x14ac:dyDescent="0.2">
      <c r="A19" s="271" t="s">
        <v>5</v>
      </c>
      <c r="B19" s="271" t="s">
        <v>88</v>
      </c>
      <c r="C19" s="271" t="s">
        <v>87</v>
      </c>
      <c r="D19" s="271" t="s">
        <v>76</v>
      </c>
      <c r="E19" s="273" t="s">
        <v>86</v>
      </c>
      <c r="F19" s="274"/>
      <c r="G19" s="274"/>
      <c r="H19" s="274"/>
      <c r="I19" s="275"/>
      <c r="J19" s="271" t="s">
        <v>85</v>
      </c>
      <c r="K19" s="271"/>
      <c r="L19" s="271"/>
      <c r="M19" s="271"/>
      <c r="N19" s="271"/>
      <c r="O19" s="271"/>
      <c r="P19" s="3"/>
      <c r="Q19" s="3"/>
      <c r="R19" s="3"/>
      <c r="S19" s="3"/>
      <c r="T19" s="3"/>
      <c r="U19" s="3"/>
      <c r="V19" s="3"/>
      <c r="W19" s="3"/>
    </row>
    <row r="20" spans="1:26" s="2" customFormat="1" ht="51" customHeight="1" x14ac:dyDescent="0.2">
      <c r="A20" s="271"/>
      <c r="B20" s="271"/>
      <c r="C20" s="271"/>
      <c r="D20" s="271"/>
      <c r="E20" s="41" t="s">
        <v>84</v>
      </c>
      <c r="F20" s="41" t="s">
        <v>83</v>
      </c>
      <c r="G20" s="41" t="s">
        <v>82</v>
      </c>
      <c r="H20" s="41" t="s">
        <v>81</v>
      </c>
      <c r="I20" s="41" t="s">
        <v>80</v>
      </c>
      <c r="J20" s="41" t="s">
        <v>79</v>
      </c>
      <c r="K20" s="41" t="s">
        <v>4</v>
      </c>
      <c r="L20" s="47" t="s">
        <v>3</v>
      </c>
      <c r="M20" s="46" t="s">
        <v>196</v>
      </c>
      <c r="N20" s="46" t="s">
        <v>78</v>
      </c>
      <c r="O20" s="46"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5" t="s">
        <v>370</v>
      </c>
      <c r="C22" s="29" t="s">
        <v>346</v>
      </c>
      <c r="D22" s="29"/>
      <c r="E22" s="29"/>
      <c r="F22" s="29"/>
      <c r="G22" s="29"/>
      <c r="H22" s="29"/>
      <c r="I22" s="29"/>
      <c r="J22" s="43"/>
      <c r="K22" s="43"/>
      <c r="L22" s="4"/>
      <c r="M22" s="4"/>
      <c r="N22" s="4"/>
      <c r="O22" s="4"/>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21">
    <mergeCell ref="C19:C20"/>
    <mergeCell ref="D19:D20"/>
    <mergeCell ref="A18:O18"/>
    <mergeCell ref="J15:L15"/>
    <mergeCell ref="A15:I15"/>
    <mergeCell ref="A12:O12"/>
    <mergeCell ref="A13:O13"/>
    <mergeCell ref="A5:O5"/>
    <mergeCell ref="J19:O19"/>
    <mergeCell ref="A7:O7"/>
    <mergeCell ref="A8:O8"/>
    <mergeCell ref="A9:O9"/>
    <mergeCell ref="A10:O10"/>
    <mergeCell ref="A11:O11"/>
    <mergeCell ref="A14:O14"/>
    <mergeCell ref="A16:O16"/>
    <mergeCell ref="A17:O17"/>
    <mergeCell ref="M15:O15"/>
    <mergeCell ref="B19:B20"/>
    <mergeCell ref="E19:I19"/>
    <mergeCell ref="A19:A20"/>
  </mergeCells>
  <pageMargins left="0.70866141732283472" right="0.70866141732283472" top="0.74803149606299213" bottom="0.74803149606299213" header="0.31496062992125984" footer="0.31496062992125984"/>
  <pageSetup paperSize="8" scale="6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topLeftCell="B1" zoomScaleSheetLayoutView="100" workbookViewId="0">
      <selection activeCell="C23" sqref="C23"/>
    </sheetView>
  </sheetViews>
  <sheetFormatPr defaultRowHeight="15" x14ac:dyDescent="0.25"/>
  <cols>
    <col min="1" max="1" width="4.42578125" style="181" customWidth="1"/>
    <col min="2" max="2" width="49" style="180" customWidth="1"/>
    <col min="3" max="3" width="16.42578125" style="181" customWidth="1"/>
    <col min="4" max="4" width="13.28515625" style="181" customWidth="1"/>
    <col min="5" max="5" width="11.5703125" style="181" customWidth="1"/>
    <col min="6" max="6" width="12" style="181" customWidth="1"/>
    <col min="7" max="7" width="10.28515625" style="181" customWidth="1"/>
    <col min="8" max="8" width="9.7109375" style="181" customWidth="1"/>
    <col min="9" max="13" width="9.140625" style="181"/>
    <col min="14" max="14" width="15.5703125" style="181" customWidth="1"/>
    <col min="15" max="16384" width="9.140625" style="181"/>
  </cols>
  <sheetData>
    <row r="1" spans="2:18" s="170" customFormat="1" ht="18.75" customHeight="1" x14ac:dyDescent="0.2">
      <c r="B1" s="169"/>
      <c r="H1" s="171"/>
    </row>
    <row r="2" spans="2:18" s="170" customFormat="1" ht="18.75" customHeight="1" x14ac:dyDescent="0.3">
      <c r="B2" s="169"/>
      <c r="H2" s="172"/>
    </row>
    <row r="3" spans="2:18" s="170" customFormat="1" ht="18.75" x14ac:dyDescent="0.3">
      <c r="B3" s="173"/>
      <c r="H3" s="172"/>
    </row>
    <row r="4" spans="2:18" s="170" customFormat="1" ht="15.75" x14ac:dyDescent="0.2">
      <c r="B4" s="173"/>
    </row>
    <row r="5" spans="2:18" s="170" customFormat="1" ht="18.75" customHeight="1" x14ac:dyDescent="0.2">
      <c r="B5" s="289" t="s">
        <v>374</v>
      </c>
      <c r="C5" s="289"/>
      <c r="D5" s="289"/>
      <c r="E5" s="289"/>
      <c r="F5" s="289"/>
      <c r="G5" s="289"/>
      <c r="H5" s="289"/>
      <c r="I5" s="289"/>
      <c r="J5" s="289"/>
      <c r="K5" s="289"/>
      <c r="L5" s="289"/>
      <c r="M5" s="289"/>
      <c r="N5" s="289"/>
      <c r="O5" s="289"/>
      <c r="P5" s="289"/>
      <c r="Q5" s="174"/>
      <c r="R5" s="174"/>
    </row>
    <row r="6" spans="2:18" s="170" customFormat="1" ht="15.75" x14ac:dyDescent="0.2">
      <c r="B6" s="173"/>
    </row>
    <row r="7" spans="2:18" s="170" customFormat="1" ht="18.75" x14ac:dyDescent="0.2">
      <c r="B7" s="290" t="s">
        <v>9</v>
      </c>
      <c r="C7" s="290"/>
      <c r="D7" s="290"/>
      <c r="E7" s="290"/>
      <c r="F7" s="290"/>
      <c r="G7" s="290"/>
      <c r="H7" s="290"/>
      <c r="I7" s="290"/>
      <c r="J7" s="290"/>
      <c r="K7" s="290"/>
      <c r="L7" s="290"/>
      <c r="M7" s="290"/>
      <c r="N7" s="290"/>
      <c r="O7" s="290"/>
    </row>
    <row r="8" spans="2:18" s="170" customFormat="1" ht="18.75" x14ac:dyDescent="0.2">
      <c r="B8" s="175"/>
    </row>
    <row r="9" spans="2:18" s="170" customFormat="1" ht="18.75" customHeight="1" x14ac:dyDescent="0.2">
      <c r="B9" s="283" t="str">
        <f>'[3]2. Паспорт  ТП'!A8</f>
        <v>ГУП "РЭС"</v>
      </c>
      <c r="C9" s="283"/>
      <c r="D9" s="283"/>
      <c r="E9" s="283"/>
      <c r="F9" s="283"/>
      <c r="G9" s="283"/>
      <c r="H9" s="283"/>
      <c r="I9" s="283"/>
      <c r="J9" s="283"/>
      <c r="K9" s="283"/>
      <c r="L9" s="283"/>
      <c r="M9" s="283"/>
      <c r="N9" s="283"/>
      <c r="O9" s="283"/>
      <c r="P9" s="283"/>
    </row>
    <row r="10" spans="2:18" s="170" customFormat="1" ht="18.75" customHeight="1" x14ac:dyDescent="0.2">
      <c r="B10" s="282" t="s">
        <v>8</v>
      </c>
      <c r="C10" s="282"/>
      <c r="D10" s="282"/>
      <c r="E10" s="282"/>
      <c r="F10" s="282"/>
      <c r="G10" s="282"/>
      <c r="H10" s="282"/>
      <c r="I10" s="282"/>
      <c r="J10" s="282"/>
      <c r="K10" s="282"/>
      <c r="L10" s="282"/>
      <c r="M10" s="282"/>
      <c r="N10" s="282"/>
      <c r="O10" s="282"/>
    </row>
    <row r="11" spans="2:18" s="170" customFormat="1" ht="18.75" x14ac:dyDescent="0.2">
      <c r="B11" s="175"/>
    </row>
    <row r="12" spans="2:18" s="170" customFormat="1" ht="18.75" customHeight="1" x14ac:dyDescent="0.2">
      <c r="B12" s="290" t="s">
        <v>406</v>
      </c>
      <c r="C12" s="290"/>
      <c r="D12" s="290"/>
      <c r="E12" s="290"/>
      <c r="F12" s="290"/>
      <c r="G12" s="290"/>
      <c r="H12" s="290"/>
      <c r="I12" s="290"/>
      <c r="J12" s="290"/>
      <c r="K12" s="290"/>
      <c r="L12" s="290"/>
      <c r="M12" s="290"/>
      <c r="N12" s="290"/>
      <c r="O12" s="290"/>
      <c r="P12" s="290"/>
    </row>
    <row r="13" spans="2:18" s="170" customFormat="1" ht="18.75" customHeight="1" x14ac:dyDescent="0.2">
      <c r="B13" s="282" t="s">
        <v>7</v>
      </c>
      <c r="C13" s="282"/>
      <c r="D13" s="282"/>
      <c r="E13" s="282"/>
      <c r="F13" s="282"/>
      <c r="G13" s="282"/>
      <c r="H13" s="282"/>
      <c r="I13" s="282"/>
      <c r="J13" s="282"/>
      <c r="K13" s="282"/>
      <c r="L13" s="282"/>
      <c r="M13" s="282"/>
      <c r="N13" s="282"/>
      <c r="O13" s="282"/>
      <c r="P13" s="282"/>
    </row>
    <row r="14" spans="2:18" s="177" customFormat="1" ht="15.75" customHeight="1" x14ac:dyDescent="0.2">
      <c r="B14" s="176"/>
    </row>
    <row r="15" spans="2:18" s="178" customFormat="1" ht="51" customHeight="1" x14ac:dyDescent="0.2">
      <c r="B15" s="281" t="s">
        <v>359</v>
      </c>
      <c r="C15" s="281"/>
      <c r="D15" s="281"/>
      <c r="E15" s="281"/>
      <c r="F15" s="281"/>
      <c r="G15" s="281"/>
      <c r="H15" s="281"/>
      <c r="I15" s="281"/>
      <c r="J15" s="281"/>
      <c r="K15" s="281"/>
      <c r="L15" s="281"/>
      <c r="M15" s="281"/>
      <c r="N15" s="281"/>
      <c r="O15" s="281"/>
    </row>
    <row r="16" spans="2:18" s="178" customFormat="1" ht="15" customHeight="1" x14ac:dyDescent="0.2">
      <c r="B16" s="282" t="s">
        <v>6</v>
      </c>
      <c r="C16" s="282"/>
      <c r="D16" s="282"/>
      <c r="E16" s="282"/>
      <c r="F16" s="282"/>
      <c r="G16" s="282"/>
      <c r="H16" s="282"/>
      <c r="I16" s="282"/>
      <c r="J16" s="282"/>
      <c r="K16" s="282"/>
      <c r="L16" s="282"/>
      <c r="M16" s="282"/>
      <c r="N16" s="282"/>
      <c r="O16" s="282"/>
    </row>
    <row r="17" spans="2:17" s="178" customFormat="1" ht="15" customHeight="1" x14ac:dyDescent="0.2">
      <c r="B17" s="179"/>
    </row>
    <row r="18" spans="2:17" s="178" customFormat="1" ht="15" customHeight="1" x14ac:dyDescent="0.2">
      <c r="B18" s="283" t="s">
        <v>375</v>
      </c>
      <c r="C18" s="283"/>
      <c r="D18" s="283"/>
      <c r="E18" s="283"/>
      <c r="F18" s="283"/>
      <c r="G18" s="283"/>
      <c r="H18" s="283"/>
      <c r="I18" s="283"/>
      <c r="J18" s="283"/>
      <c r="K18" s="283"/>
      <c r="L18" s="283"/>
      <c r="M18" s="283"/>
      <c r="N18" s="283"/>
      <c r="O18" s="283"/>
    </row>
    <row r="19" spans="2:17" ht="18.75" x14ac:dyDescent="0.25">
      <c r="E19" s="182"/>
      <c r="F19" s="182"/>
      <c r="G19" s="182"/>
      <c r="H19" s="171"/>
    </row>
    <row r="20" spans="2:17" ht="15.75" x14ac:dyDescent="0.25">
      <c r="B20" s="183"/>
      <c r="C20" s="184"/>
      <c r="D20" s="185"/>
      <c r="E20" s="184"/>
      <c r="F20" s="184"/>
      <c r="G20" s="184"/>
      <c r="H20" s="184"/>
      <c r="I20" s="184"/>
    </row>
    <row r="21" spans="2:17" ht="14.25" customHeight="1" x14ac:dyDescent="0.25">
      <c r="B21" s="186" t="s">
        <v>207</v>
      </c>
      <c r="C21" s="187" t="s">
        <v>0</v>
      </c>
      <c r="D21" s="188"/>
      <c r="E21" s="189"/>
      <c r="F21" s="189"/>
      <c r="G21" s="189"/>
      <c r="H21" s="189"/>
      <c r="I21" s="190"/>
    </row>
    <row r="22" spans="2:17" ht="18.75" customHeight="1" x14ac:dyDescent="0.25">
      <c r="B22" s="191" t="s">
        <v>376</v>
      </c>
      <c r="C22" s="192">
        <v>0.187</v>
      </c>
      <c r="D22" s="193"/>
      <c r="E22" s="193"/>
      <c r="F22" s="193"/>
      <c r="G22" s="193"/>
      <c r="H22" s="193"/>
      <c r="I22" s="193"/>
      <c r="J22" s="193"/>
      <c r="K22" s="193"/>
      <c r="L22" s="193"/>
      <c r="M22" s="193"/>
    </row>
    <row r="23" spans="2:17" ht="22.5" customHeight="1" x14ac:dyDescent="0.25">
      <c r="B23" s="191" t="s">
        <v>377</v>
      </c>
      <c r="C23" s="192">
        <f>C22*0.012</f>
        <v>2.2439999999999999E-3</v>
      </c>
      <c r="D23" s="193"/>
      <c r="E23" s="193"/>
      <c r="F23" s="193"/>
      <c r="G23" s="193"/>
      <c r="H23" s="193"/>
      <c r="I23" s="193"/>
      <c r="J23" s="193"/>
      <c r="K23" s="193"/>
      <c r="L23" s="193"/>
      <c r="M23" s="193"/>
      <c r="Q23" s="181" t="s">
        <v>378</v>
      </c>
    </row>
    <row r="24" spans="2:17" ht="17.25" customHeight="1" x14ac:dyDescent="0.25">
      <c r="B24" s="191" t="s">
        <v>379</v>
      </c>
      <c r="C24" s="192">
        <f>C22*0.014</f>
        <v>2.6180000000000001E-3</v>
      </c>
      <c r="D24" s="193"/>
      <c r="E24" s="193"/>
      <c r="F24" s="193"/>
      <c r="G24" s="193"/>
      <c r="H24" s="193"/>
      <c r="I24" s="193"/>
      <c r="J24" s="193"/>
      <c r="K24" s="193"/>
      <c r="L24" s="193"/>
      <c r="M24" s="193"/>
      <c r="Q24" s="181" t="s">
        <v>380</v>
      </c>
    </row>
    <row r="25" spans="2:17" ht="17.25" customHeight="1" x14ac:dyDescent="0.25">
      <c r="B25" s="191" t="s">
        <v>206</v>
      </c>
      <c r="C25" s="194">
        <f>VLOOKUP('[2]1. сводные данные'!C$22:E$22,'[2]аналитика эк. эф. (скрытый)'!B$6:L$27,7,0)</f>
        <v>12</v>
      </c>
      <c r="D25" s="193"/>
      <c r="E25" s="193"/>
      <c r="F25" s="193"/>
      <c r="G25" s="193"/>
      <c r="H25" s="193"/>
      <c r="I25" s="193"/>
      <c r="J25" s="193"/>
      <c r="K25" s="193"/>
      <c r="L25" s="193"/>
      <c r="M25" s="193"/>
    </row>
    <row r="26" spans="2:17" ht="17.25" customHeight="1" x14ac:dyDescent="0.25">
      <c r="B26" s="191" t="s">
        <v>381</v>
      </c>
      <c r="C26" s="192">
        <v>0</v>
      </c>
      <c r="D26" s="193"/>
      <c r="E26" s="193"/>
      <c r="F26" s="193"/>
      <c r="G26" s="193"/>
      <c r="H26" s="193"/>
      <c r="I26" s="193"/>
      <c r="J26" s="193"/>
      <c r="K26" s="193"/>
      <c r="L26" s="193"/>
      <c r="M26" s="193"/>
    </row>
    <row r="27" spans="2:17" ht="17.25" customHeight="1" x14ac:dyDescent="0.25">
      <c r="B27" s="191" t="s">
        <v>205</v>
      </c>
      <c r="C27" s="195">
        <v>1</v>
      </c>
      <c r="D27" s="193"/>
      <c r="E27" s="193"/>
      <c r="F27" s="193"/>
      <c r="G27" s="193"/>
      <c r="H27" s="193"/>
      <c r="I27" s="193"/>
      <c r="J27" s="193"/>
      <c r="K27" s="193"/>
      <c r="L27" s="193"/>
      <c r="M27" s="193"/>
    </row>
    <row r="28" spans="2:17" ht="21" customHeight="1" x14ac:dyDescent="0.25">
      <c r="B28" s="191" t="s">
        <v>204</v>
      </c>
      <c r="C28" s="196">
        <v>0.03</v>
      </c>
      <c r="D28" s="197"/>
      <c r="E28" s="193"/>
      <c r="F28" s="193"/>
      <c r="G28" s="193"/>
      <c r="H28" s="193"/>
      <c r="I28" s="193"/>
      <c r="J28" s="193"/>
      <c r="K28" s="193"/>
      <c r="L28" s="193"/>
      <c r="M28" s="193"/>
    </row>
    <row r="29" spans="2:17" s="201" customFormat="1" ht="21" customHeight="1" x14ac:dyDescent="0.25">
      <c r="B29" s="198"/>
      <c r="C29" s="199"/>
      <c r="D29" s="200"/>
      <c r="E29" s="200"/>
      <c r="F29" s="200"/>
      <c r="G29" s="200"/>
      <c r="H29" s="200"/>
      <c r="I29" s="200"/>
      <c r="J29" s="200"/>
      <c r="K29" s="200"/>
      <c r="L29" s="200"/>
      <c r="M29" s="200"/>
    </row>
    <row r="30" spans="2:17" ht="15.75" customHeight="1" x14ac:dyDescent="0.25">
      <c r="B30" s="202" t="s">
        <v>382</v>
      </c>
      <c r="C30" s="203"/>
      <c r="D30" s="203">
        <v>2022</v>
      </c>
      <c r="E30" s="203">
        <v>2023</v>
      </c>
      <c r="F30" s="203">
        <v>2024</v>
      </c>
      <c r="G30" s="203">
        <v>2025</v>
      </c>
      <c r="H30" s="203">
        <v>2026</v>
      </c>
      <c r="I30" s="203">
        <v>2027</v>
      </c>
      <c r="J30" s="203">
        <v>2028</v>
      </c>
      <c r="K30" s="203">
        <v>2029</v>
      </c>
      <c r="L30" s="203">
        <v>2030</v>
      </c>
      <c r="M30" s="203">
        <v>2031</v>
      </c>
    </row>
    <row r="31" spans="2:17" ht="12" customHeight="1" x14ac:dyDescent="0.25">
      <c r="B31" s="191" t="s">
        <v>203</v>
      </c>
      <c r="C31" s="204"/>
      <c r="D31" s="192">
        <v>1</v>
      </c>
      <c r="E31" s="192">
        <v>1.0349999999999999</v>
      </c>
      <c r="F31" s="192">
        <v>1.034</v>
      </c>
      <c r="G31" s="192">
        <v>1.04</v>
      </c>
      <c r="H31" s="192">
        <v>1.04</v>
      </c>
      <c r="I31" s="192">
        <v>1.04</v>
      </c>
      <c r="J31" s="192">
        <v>1.04</v>
      </c>
      <c r="K31" s="192">
        <v>1.04</v>
      </c>
      <c r="L31" s="192">
        <v>1.04</v>
      </c>
      <c r="M31" s="192">
        <v>1.04</v>
      </c>
    </row>
    <row r="32" spans="2:17" ht="12" customHeight="1" x14ac:dyDescent="0.25">
      <c r="B32" s="191" t="s">
        <v>202</v>
      </c>
      <c r="C32" s="204"/>
      <c r="D32" s="192">
        <f>D31</f>
        <v>1</v>
      </c>
      <c r="E32" s="192">
        <f>E31</f>
        <v>1.0349999999999999</v>
      </c>
      <c r="F32" s="192">
        <f>E32*F31</f>
        <v>1.07019</v>
      </c>
      <c r="G32" s="192">
        <f>F32*G31</f>
        <v>1.1129975999999999</v>
      </c>
      <c r="H32" s="192">
        <f t="shared" ref="H32:L32" si="0">G32*H31</f>
        <v>1.1575175039999999</v>
      </c>
      <c r="I32" s="192">
        <f t="shared" si="0"/>
        <v>1.2038182041599998</v>
      </c>
      <c r="J32" s="192">
        <f t="shared" si="0"/>
        <v>1.2519709323263999</v>
      </c>
      <c r="K32" s="192">
        <f t="shared" si="0"/>
        <v>1.302049769619456</v>
      </c>
      <c r="L32" s="192">
        <f t="shared" si="0"/>
        <v>1.3541317604042342</v>
      </c>
      <c r="M32" s="192">
        <f>L32*M31</f>
        <v>1.4082970308204037</v>
      </c>
    </row>
    <row r="33" spans="2:17" ht="10.5" customHeight="1" x14ac:dyDescent="0.25">
      <c r="B33" s="198"/>
      <c r="C33" s="205"/>
      <c r="D33" s="200"/>
      <c r="E33" s="206"/>
      <c r="F33" s="206"/>
      <c r="G33" s="207"/>
    </row>
    <row r="34" spans="2:17" ht="18.75" customHeight="1" x14ac:dyDescent="0.25">
      <c r="B34" s="208" t="s">
        <v>383</v>
      </c>
      <c r="C34" s="209" t="s">
        <v>384</v>
      </c>
      <c r="D34" s="209">
        <f t="shared" ref="D34:M34" si="1">D30</f>
        <v>2022</v>
      </c>
      <c r="E34" s="209">
        <f t="shared" si="1"/>
        <v>2023</v>
      </c>
      <c r="F34" s="203">
        <f t="shared" si="1"/>
        <v>2024</v>
      </c>
      <c r="G34" s="203">
        <f t="shared" si="1"/>
        <v>2025</v>
      </c>
      <c r="H34" s="203">
        <f t="shared" si="1"/>
        <v>2026</v>
      </c>
      <c r="I34" s="203">
        <f t="shared" si="1"/>
        <v>2027</v>
      </c>
      <c r="J34" s="203">
        <f t="shared" si="1"/>
        <v>2028</v>
      </c>
      <c r="K34" s="203">
        <f t="shared" si="1"/>
        <v>2029</v>
      </c>
      <c r="L34" s="203">
        <f t="shared" si="1"/>
        <v>2030</v>
      </c>
      <c r="M34" s="203">
        <f t="shared" si="1"/>
        <v>2031</v>
      </c>
    </row>
    <row r="35" spans="2:17" s="216" customFormat="1" ht="21" customHeight="1" x14ac:dyDescent="0.25">
      <c r="B35" s="210" t="s">
        <v>385</v>
      </c>
      <c r="C35" s="211" t="s">
        <v>386</v>
      </c>
      <c r="D35" s="212">
        <f>C22*0.14</f>
        <v>2.6180000000000002E-2</v>
      </c>
      <c r="E35" s="213">
        <f>$D$35*E32</f>
        <v>2.70963E-2</v>
      </c>
      <c r="F35" s="213">
        <f>$D$35*F32</f>
        <v>2.8017574200000003E-2</v>
      </c>
      <c r="G35" s="213">
        <f t="shared" ref="G35:M35" si="2">$D$35*G32</f>
        <v>2.9138277168E-2</v>
      </c>
      <c r="H35" s="213">
        <f>$D$35*H32</f>
        <v>3.030380825472E-2</v>
      </c>
      <c r="I35" s="213">
        <f t="shared" si="2"/>
        <v>3.1515960584908798E-2</v>
      </c>
      <c r="J35" s="213">
        <f t="shared" si="2"/>
        <v>3.2776599008305152E-2</v>
      </c>
      <c r="K35" s="213">
        <f t="shared" si="2"/>
        <v>3.4087662968637363E-2</v>
      </c>
      <c r="L35" s="213">
        <f t="shared" si="2"/>
        <v>3.5451169487382854E-2</v>
      </c>
      <c r="M35" s="213">
        <f t="shared" si="2"/>
        <v>3.6869216266878169E-2</v>
      </c>
      <c r="N35" s="214"/>
      <c r="O35" s="215"/>
      <c r="P35" s="215"/>
    </row>
    <row r="36" spans="2:17" s="218" customFormat="1" ht="18.75" customHeight="1" x14ac:dyDescent="0.25">
      <c r="B36" s="217" t="s">
        <v>387</v>
      </c>
      <c r="C36" s="211" t="s">
        <v>386</v>
      </c>
      <c r="D36" s="212">
        <f>SUM(D37:D39)</f>
        <v>2.2439999999999999E-3</v>
      </c>
      <c r="E36" s="212">
        <f t="shared" ref="E36:M36" si="3">SUM(E37:E39)</f>
        <v>2.3225399999999997E-3</v>
      </c>
      <c r="F36" s="212">
        <f t="shared" si="3"/>
        <v>2.4015063599999997E-3</v>
      </c>
      <c r="G36" s="212">
        <f t="shared" si="3"/>
        <v>2.4975666143999997E-3</v>
      </c>
      <c r="H36" s="212">
        <f t="shared" si="3"/>
        <v>2.5974692789759997E-3</v>
      </c>
      <c r="I36" s="212">
        <f t="shared" si="3"/>
        <v>2.7013680501350393E-3</v>
      </c>
      <c r="J36" s="212">
        <f t="shared" si="3"/>
        <v>2.8094227721404412E-3</v>
      </c>
      <c r="K36" s="212">
        <f t="shared" si="3"/>
        <v>2.921799683026059E-3</v>
      </c>
      <c r="L36" s="212">
        <f t="shared" si="3"/>
        <v>3.0386716703471013E-3</v>
      </c>
      <c r="M36" s="212">
        <f t="shared" si="3"/>
        <v>3.1602185371609856E-3</v>
      </c>
    </row>
    <row r="37" spans="2:17" s="218" customFormat="1" ht="18.75" customHeight="1" x14ac:dyDescent="0.25">
      <c r="B37" s="191" t="s">
        <v>388</v>
      </c>
      <c r="C37" s="211" t="s">
        <v>386</v>
      </c>
      <c r="D37" s="192">
        <f>C23</f>
        <v>2.2439999999999999E-3</v>
      </c>
      <c r="E37" s="192">
        <f>$D$37*E32</f>
        <v>2.3225399999999997E-3</v>
      </c>
      <c r="F37" s="192">
        <f t="shared" ref="F37:M37" si="4">$D$37*F32</f>
        <v>2.4015063599999997E-3</v>
      </c>
      <c r="G37" s="192">
        <f t="shared" si="4"/>
        <v>2.4975666143999997E-3</v>
      </c>
      <c r="H37" s="192">
        <f t="shared" si="4"/>
        <v>2.5974692789759997E-3</v>
      </c>
      <c r="I37" s="192">
        <f t="shared" si="4"/>
        <v>2.7013680501350393E-3</v>
      </c>
      <c r="J37" s="192">
        <f t="shared" si="4"/>
        <v>2.8094227721404412E-3</v>
      </c>
      <c r="K37" s="192">
        <f t="shared" si="4"/>
        <v>2.921799683026059E-3</v>
      </c>
      <c r="L37" s="192">
        <f t="shared" si="4"/>
        <v>3.0386716703471013E-3</v>
      </c>
      <c r="M37" s="192">
        <f t="shared" si="4"/>
        <v>3.1602185371609856E-3</v>
      </c>
    </row>
    <row r="38" spans="2:17" ht="18.75" customHeight="1" x14ac:dyDescent="0.25">
      <c r="B38" s="191" t="s">
        <v>389</v>
      </c>
      <c r="C38" s="211" t="s">
        <v>386</v>
      </c>
      <c r="D38" s="192">
        <v>0</v>
      </c>
      <c r="E38" s="192">
        <f>$D$38*E32</f>
        <v>0</v>
      </c>
      <c r="F38" s="192">
        <f t="shared" ref="F38:M38" si="5">$D$38*F32</f>
        <v>0</v>
      </c>
      <c r="G38" s="192">
        <f t="shared" si="5"/>
        <v>0</v>
      </c>
      <c r="H38" s="192">
        <f t="shared" si="5"/>
        <v>0</v>
      </c>
      <c r="I38" s="192">
        <f t="shared" si="5"/>
        <v>0</v>
      </c>
      <c r="J38" s="192">
        <f t="shared" si="5"/>
        <v>0</v>
      </c>
      <c r="K38" s="192">
        <f t="shared" si="5"/>
        <v>0</v>
      </c>
      <c r="L38" s="192">
        <f t="shared" si="5"/>
        <v>0</v>
      </c>
      <c r="M38" s="192">
        <f t="shared" si="5"/>
        <v>0</v>
      </c>
      <c r="Q38" s="181" t="s">
        <v>390</v>
      </c>
    </row>
    <row r="39" spans="2:17" ht="15.75" customHeight="1" x14ac:dyDescent="0.25">
      <c r="B39" s="191" t="s">
        <v>391</v>
      </c>
      <c r="C39" s="211" t="s">
        <v>386</v>
      </c>
      <c r="D39" s="192">
        <f>C26</f>
        <v>0</v>
      </c>
      <c r="E39" s="192">
        <f>D39*E32</f>
        <v>0</v>
      </c>
      <c r="F39" s="192">
        <f t="shared" ref="F39:M39" si="6">E39*F32</f>
        <v>0</v>
      </c>
      <c r="G39" s="192">
        <f t="shared" si="6"/>
        <v>0</v>
      </c>
      <c r="H39" s="192">
        <f t="shared" si="6"/>
        <v>0</v>
      </c>
      <c r="I39" s="192">
        <f t="shared" si="6"/>
        <v>0</v>
      </c>
      <c r="J39" s="192">
        <f t="shared" si="6"/>
        <v>0</v>
      </c>
      <c r="K39" s="192">
        <f t="shared" si="6"/>
        <v>0</v>
      </c>
      <c r="L39" s="192">
        <f t="shared" si="6"/>
        <v>0</v>
      </c>
      <c r="M39" s="192">
        <f t="shared" si="6"/>
        <v>0</v>
      </c>
    </row>
    <row r="40" spans="2:17" ht="27.75" customHeight="1" x14ac:dyDescent="0.25">
      <c r="B40" s="219" t="s">
        <v>201</v>
      </c>
      <c r="C40" s="211" t="s">
        <v>386</v>
      </c>
      <c r="D40" s="220">
        <f>D35-D36</f>
        <v>2.3936000000000002E-2</v>
      </c>
      <c r="E40" s="212">
        <f t="shared" ref="E40:M40" si="7">E35-E36</f>
        <v>2.4773759999999999E-2</v>
      </c>
      <c r="F40" s="212">
        <f t="shared" si="7"/>
        <v>2.5616067840000003E-2</v>
      </c>
      <c r="G40" s="212">
        <f t="shared" si="7"/>
        <v>2.6640710553600001E-2</v>
      </c>
      <c r="H40" s="212">
        <f t="shared" si="7"/>
        <v>2.7706338975744E-2</v>
      </c>
      <c r="I40" s="212">
        <f t="shared" si="7"/>
        <v>2.881459253477376E-2</v>
      </c>
      <c r="J40" s="212">
        <f t="shared" si="7"/>
        <v>2.9967176236164711E-2</v>
      </c>
      <c r="K40" s="212">
        <f t="shared" si="7"/>
        <v>3.1165863285611304E-2</v>
      </c>
      <c r="L40" s="212">
        <f t="shared" si="7"/>
        <v>3.241249781703575E-2</v>
      </c>
      <c r="M40" s="212">
        <f t="shared" si="7"/>
        <v>3.370899772971718E-2</v>
      </c>
    </row>
    <row r="41" spans="2:17" ht="20.25" customHeight="1" x14ac:dyDescent="0.25">
      <c r="B41" s="221"/>
      <c r="C41" s="222"/>
      <c r="D41" s="223"/>
      <c r="E41" s="224"/>
      <c r="F41" s="224"/>
      <c r="G41" s="225"/>
    </row>
    <row r="42" spans="2:17" ht="15" customHeight="1" x14ac:dyDescent="0.25">
      <c r="B42" s="284" t="s">
        <v>392</v>
      </c>
      <c r="C42" s="286" t="s">
        <v>384</v>
      </c>
      <c r="D42" s="288" t="s">
        <v>393</v>
      </c>
      <c r="E42" s="288"/>
      <c r="F42" s="288"/>
      <c r="G42" s="288"/>
      <c r="H42" s="288"/>
      <c r="I42" s="288"/>
      <c r="J42" s="288"/>
      <c r="K42" s="288"/>
      <c r="L42" s="288"/>
      <c r="M42" s="288"/>
    </row>
    <row r="43" spans="2:17" ht="15" customHeight="1" x14ac:dyDescent="0.25">
      <c r="B43" s="285"/>
      <c r="C43" s="287"/>
      <c r="D43" s="203">
        <v>1</v>
      </c>
      <c r="E43" s="203">
        <v>2</v>
      </c>
      <c r="F43" s="203">
        <v>3</v>
      </c>
      <c r="G43" s="203">
        <v>4</v>
      </c>
      <c r="H43" s="203">
        <v>5</v>
      </c>
      <c r="I43" s="203">
        <v>6</v>
      </c>
      <c r="J43" s="203">
        <v>7</v>
      </c>
      <c r="K43" s="203">
        <v>8</v>
      </c>
      <c r="L43" s="203">
        <v>9</v>
      </c>
      <c r="M43" s="203">
        <v>10</v>
      </c>
    </row>
    <row r="44" spans="2:17" s="227" customFormat="1" ht="29.25" customHeight="1" x14ac:dyDescent="0.25">
      <c r="B44" s="217" t="s">
        <v>201</v>
      </c>
      <c r="C44" s="226" t="s">
        <v>386</v>
      </c>
      <c r="D44" s="192">
        <f>D40</f>
        <v>2.3936000000000002E-2</v>
      </c>
      <c r="E44" s="192">
        <f t="shared" ref="E44:M44" si="8">E40</f>
        <v>2.4773759999999999E-2</v>
      </c>
      <c r="F44" s="192">
        <f t="shared" si="8"/>
        <v>2.5616067840000003E-2</v>
      </c>
      <c r="G44" s="192">
        <f t="shared" si="8"/>
        <v>2.6640710553600001E-2</v>
      </c>
      <c r="H44" s="192">
        <f t="shared" si="8"/>
        <v>2.7706338975744E-2</v>
      </c>
      <c r="I44" s="192">
        <f t="shared" si="8"/>
        <v>2.881459253477376E-2</v>
      </c>
      <c r="J44" s="192">
        <f t="shared" si="8"/>
        <v>2.9967176236164711E-2</v>
      </c>
      <c r="K44" s="192">
        <f t="shared" si="8"/>
        <v>3.1165863285611304E-2</v>
      </c>
      <c r="L44" s="192">
        <f t="shared" si="8"/>
        <v>3.241249781703575E-2</v>
      </c>
      <c r="M44" s="192">
        <f t="shared" si="8"/>
        <v>3.370899772971718E-2</v>
      </c>
    </row>
    <row r="45" spans="2:17" s="227" customFormat="1" ht="21.75" customHeight="1" x14ac:dyDescent="0.25">
      <c r="B45" s="217" t="s">
        <v>394</v>
      </c>
      <c r="C45" s="194" t="s">
        <v>386</v>
      </c>
      <c r="D45" s="228">
        <f>-C22</f>
        <v>-0.187</v>
      </c>
      <c r="E45" s="228">
        <f>-'[2]1. сводные данные'!M47</f>
        <v>0</v>
      </c>
      <c r="F45" s="192"/>
      <c r="G45" s="229"/>
      <c r="H45" s="230"/>
      <c r="I45" s="230"/>
      <c r="J45" s="230"/>
      <c r="K45" s="230"/>
      <c r="L45" s="230"/>
      <c r="M45" s="230"/>
    </row>
    <row r="46" spans="2:17" s="227" customFormat="1" ht="19.5" customHeight="1" x14ac:dyDescent="0.25">
      <c r="B46" s="217" t="s">
        <v>395</v>
      </c>
      <c r="C46" s="194" t="s">
        <v>386</v>
      </c>
      <c r="D46" s="192">
        <f>SUM(D44:D45)</f>
        <v>-0.16306399999999999</v>
      </c>
      <c r="E46" s="192">
        <f t="shared" ref="E46:M46" si="9">SUM(E44:E45)</f>
        <v>2.4773759999999999E-2</v>
      </c>
      <c r="F46" s="192">
        <f>SUM(F44:F45)</f>
        <v>2.5616067840000003E-2</v>
      </c>
      <c r="G46" s="192">
        <f t="shared" si="9"/>
        <v>2.6640710553600001E-2</v>
      </c>
      <c r="H46" s="192">
        <f t="shared" si="9"/>
        <v>2.7706338975744E-2</v>
      </c>
      <c r="I46" s="192">
        <f t="shared" si="9"/>
        <v>2.881459253477376E-2</v>
      </c>
      <c r="J46" s="192">
        <f t="shared" si="9"/>
        <v>2.9967176236164711E-2</v>
      </c>
      <c r="K46" s="192">
        <f t="shared" si="9"/>
        <v>3.1165863285611304E-2</v>
      </c>
      <c r="L46" s="192">
        <f t="shared" si="9"/>
        <v>3.241249781703575E-2</v>
      </c>
      <c r="M46" s="192">
        <f t="shared" si="9"/>
        <v>3.370899772971718E-2</v>
      </c>
    </row>
    <row r="47" spans="2:17" s="227" customFormat="1" ht="21" customHeight="1" x14ac:dyDescent="0.25">
      <c r="B47" s="217" t="s">
        <v>396</v>
      </c>
      <c r="C47" s="194" t="s">
        <v>386</v>
      </c>
      <c r="D47" s="192">
        <f>D46</f>
        <v>-0.16306399999999999</v>
      </c>
      <c r="E47" s="192">
        <f>D47+E46</f>
        <v>-0.13829023999999998</v>
      </c>
      <c r="F47" s="192">
        <f>E47+F46</f>
        <v>-0.11267417215999997</v>
      </c>
      <c r="G47" s="192">
        <f t="shared" ref="G47:L47" si="10">F47+G46</f>
        <v>-8.6033461606399977E-2</v>
      </c>
      <c r="H47" s="192">
        <f t="shared" si="10"/>
        <v>-5.8327122630655981E-2</v>
      </c>
      <c r="I47" s="192">
        <f>H47+I46</f>
        <v>-2.9512530095882221E-2</v>
      </c>
      <c r="J47" s="192">
        <f t="shared" si="10"/>
        <v>4.5464614028249001E-4</v>
      </c>
      <c r="K47" s="192">
        <f t="shared" si="10"/>
        <v>3.1620509425893797E-2</v>
      </c>
      <c r="L47" s="192">
        <f t="shared" si="10"/>
        <v>6.403300724292954E-2</v>
      </c>
      <c r="M47" s="192">
        <f>L47+M46</f>
        <v>9.774200497264672E-2</v>
      </c>
    </row>
    <row r="48" spans="2:17" s="227" customFormat="1" ht="17.25" customHeight="1" x14ac:dyDescent="0.25">
      <c r="B48" s="191" t="s">
        <v>200</v>
      </c>
      <c r="C48" s="192"/>
      <c r="D48" s="192">
        <f>1/(1+$C$28)^(D43-1)</f>
        <v>1</v>
      </c>
      <c r="E48" s="192">
        <f>1/(1+$C$28)^(E43-1)</f>
        <v>0.970873786407767</v>
      </c>
      <c r="F48" s="192">
        <f t="shared" ref="F48:M48" si="11">1/(1+$C$28)^(F43-1)</f>
        <v>0.94259590913375435</v>
      </c>
      <c r="G48" s="192">
        <f t="shared" si="11"/>
        <v>0.91514165935315961</v>
      </c>
      <c r="H48" s="192">
        <f t="shared" si="11"/>
        <v>0.888487047915689</v>
      </c>
      <c r="I48" s="192">
        <f t="shared" si="11"/>
        <v>0.86260878438416411</v>
      </c>
      <c r="J48" s="192">
        <f t="shared" si="11"/>
        <v>0.83748425668365445</v>
      </c>
      <c r="K48" s="192">
        <f t="shared" si="11"/>
        <v>0.81309151134335378</v>
      </c>
      <c r="L48" s="192">
        <f t="shared" si="11"/>
        <v>0.78940923431393573</v>
      </c>
      <c r="M48" s="192">
        <f t="shared" si="11"/>
        <v>0.76641673234362695</v>
      </c>
    </row>
    <row r="49" spans="2:14" s="227" customFormat="1" ht="17.25" customHeight="1" x14ac:dyDescent="0.25">
      <c r="B49" s="217" t="s">
        <v>397</v>
      </c>
      <c r="C49" s="194" t="s">
        <v>386</v>
      </c>
      <c r="D49" s="192">
        <f>D46*D48</f>
        <v>-0.16306399999999999</v>
      </c>
      <c r="E49" s="192">
        <f>E46*E48</f>
        <v>2.4052194174757281E-2</v>
      </c>
      <c r="F49" s="192">
        <f t="shared" ref="F49:M49" si="12">F46*F48</f>
        <v>2.4145600754076731E-2</v>
      </c>
      <c r="G49" s="192">
        <f t="shared" si="12"/>
        <v>2.4380024062368735E-2</v>
      </c>
      <c r="H49" s="192">
        <f t="shared" si="12"/>
        <v>2.4616723325110182E-2</v>
      </c>
      <c r="I49" s="192">
        <f t="shared" si="12"/>
        <v>2.4855720638946203E-2</v>
      </c>
      <c r="J49" s="192">
        <f t="shared" si="12"/>
        <v>2.5097038315052476E-2</v>
      </c>
      <c r="K49" s="192">
        <f t="shared" si="12"/>
        <v>2.5340698881218038E-2</v>
      </c>
      <c r="L49" s="192">
        <f t="shared" si="12"/>
        <v>2.5586725083948304E-2</v>
      </c>
      <c r="M49" s="192">
        <f t="shared" si="12"/>
        <v>2.5835139890588582E-2</v>
      </c>
    </row>
    <row r="50" spans="2:14" s="227" customFormat="1" ht="27" customHeight="1" x14ac:dyDescent="0.25">
      <c r="B50" s="217" t="s">
        <v>398</v>
      </c>
      <c r="C50" s="194" t="s">
        <v>386</v>
      </c>
      <c r="D50" s="192">
        <f>D48*D47</f>
        <v>-0.16306399999999999</v>
      </c>
      <c r="E50" s="192">
        <f>E48*E47</f>
        <v>-0.13426236893203883</v>
      </c>
      <c r="F50" s="192">
        <f t="shared" ref="F50:M50" si="13">F48*F47</f>
        <v>-0.10620621374304832</v>
      </c>
      <c r="G50" s="192">
        <f t="shared" si="13"/>
        <v>-7.8732804814377222E-2</v>
      </c>
      <c r="H50" s="192">
        <f t="shared" si="13"/>
        <v>-5.1822892999527907E-2</v>
      </c>
      <c r="I50" s="192">
        <f t="shared" si="13"/>
        <v>-2.5457767710110022E-2</v>
      </c>
      <c r="J50" s="192">
        <f t="shared" si="13"/>
        <v>3.8075898484857365E-4</v>
      </c>
      <c r="K50" s="192">
        <f t="shared" si="13"/>
        <v>2.5710367798546751E-2</v>
      </c>
      <c r="L50" s="192">
        <f t="shared" si="13"/>
        <v>5.0548247218459706E-2</v>
      </c>
      <c r="M50" s="192">
        <f t="shared" si="13"/>
        <v>7.4911108063850443E-2</v>
      </c>
    </row>
    <row r="51" spans="2:14" s="233" customFormat="1" ht="12.75" customHeight="1" x14ac:dyDescent="0.25">
      <c r="B51" s="231"/>
      <c r="C51" s="232"/>
      <c r="D51" s="232"/>
      <c r="E51" s="232"/>
      <c r="F51" s="232"/>
      <c r="G51" s="232"/>
      <c r="H51" s="232"/>
      <c r="I51" s="232"/>
      <c r="J51" s="232"/>
      <c r="K51" s="232"/>
      <c r="L51" s="232"/>
      <c r="M51" s="232"/>
    </row>
    <row r="52" spans="2:14" s="227" customFormat="1" ht="29.25" customHeight="1" x14ac:dyDescent="0.25">
      <c r="B52" s="234" t="s">
        <v>399</v>
      </c>
      <c r="C52" s="235" t="s">
        <v>384</v>
      </c>
      <c r="D52" s="235" t="s">
        <v>400</v>
      </c>
      <c r="E52" s="232"/>
      <c r="F52" s="232"/>
      <c r="G52" s="232"/>
      <c r="H52" s="232"/>
      <c r="I52" s="232"/>
      <c r="J52" s="232"/>
      <c r="K52" s="232"/>
      <c r="L52" s="232"/>
      <c r="M52" s="232"/>
      <c r="N52" s="233"/>
    </row>
    <row r="53" spans="2:14" s="227" customFormat="1" ht="18" customHeight="1" x14ac:dyDescent="0.25">
      <c r="B53" s="217" t="s">
        <v>401</v>
      </c>
      <c r="C53" s="194" t="s">
        <v>386</v>
      </c>
      <c r="D53" s="194">
        <f>SUM(D49:M49)</f>
        <v>6.0845865126066559E-2</v>
      </c>
      <c r="E53" s="236"/>
      <c r="F53" s="236"/>
      <c r="G53" s="237"/>
      <c r="H53" s="233"/>
      <c r="I53" s="233"/>
      <c r="J53" s="233"/>
      <c r="K53" s="233"/>
      <c r="L53" s="233"/>
      <c r="M53" s="233"/>
      <c r="N53" s="233"/>
    </row>
    <row r="54" spans="2:14" s="227" customFormat="1" ht="16.5" customHeight="1" x14ac:dyDescent="0.25">
      <c r="B54" s="238" t="s">
        <v>199</v>
      </c>
      <c r="C54" s="195" t="s">
        <v>402</v>
      </c>
      <c r="D54" s="195">
        <f>IRR(D46:M46)</f>
        <v>9.9685044534684186E-2</v>
      </c>
      <c r="E54" s="236"/>
      <c r="F54" s="236"/>
      <c r="G54" s="237"/>
      <c r="H54" s="233"/>
      <c r="I54" s="233"/>
      <c r="J54" s="233"/>
      <c r="K54" s="233"/>
      <c r="L54" s="233"/>
      <c r="M54" s="233"/>
      <c r="N54" s="233"/>
    </row>
    <row r="55" spans="2:14" s="227" customFormat="1" x14ac:dyDescent="0.25">
      <c r="B55" s="238" t="s">
        <v>403</v>
      </c>
      <c r="C55" s="226" t="s">
        <v>404</v>
      </c>
      <c r="D55" s="226">
        <f>IF(M47&lt;0,"не окупается",(COUNTIF(D47:M47,"&lt;0")+1))</f>
        <v>7</v>
      </c>
      <c r="E55" s="236"/>
      <c r="F55" s="236"/>
      <c r="G55" s="239"/>
      <c r="H55" s="233"/>
      <c r="I55" s="233"/>
      <c r="J55" s="233"/>
      <c r="K55" s="233"/>
      <c r="L55" s="233"/>
      <c r="M55" s="233"/>
      <c r="N55" s="233"/>
    </row>
    <row r="56" spans="2:14" s="227" customFormat="1" ht="15.75" customHeight="1" x14ac:dyDescent="0.25">
      <c r="B56" s="217" t="s">
        <v>405</v>
      </c>
      <c r="C56" s="226" t="s">
        <v>404</v>
      </c>
      <c r="D56" s="226">
        <f>IF(M50&lt;0,"не окупается",(COUNTIF(D50:M50,"&lt;0")+1))</f>
        <v>7</v>
      </c>
      <c r="E56" s="236"/>
      <c r="F56" s="236"/>
      <c r="G56" s="240"/>
      <c r="H56" s="233"/>
      <c r="I56" s="233"/>
      <c r="J56" s="233"/>
      <c r="K56" s="233"/>
      <c r="L56" s="233"/>
      <c r="M56" s="233"/>
      <c r="N56" s="233"/>
    </row>
    <row r="57" spans="2:14" ht="13.5" customHeight="1" x14ac:dyDescent="0.25">
      <c r="B57" s="241"/>
      <c r="C57" s="225"/>
      <c r="D57" s="225"/>
      <c r="E57" s="225"/>
      <c r="F57" s="225"/>
      <c r="G57" s="225"/>
      <c r="H57" s="225"/>
      <c r="I57" s="242"/>
    </row>
    <row r="58" spans="2:14" ht="21" customHeight="1" x14ac:dyDescent="0.25">
      <c r="B58" s="243"/>
      <c r="C58" s="190"/>
      <c r="D58" s="190"/>
      <c r="E58" s="190"/>
      <c r="F58" s="190"/>
      <c r="G58" s="190"/>
      <c r="H58" s="190"/>
      <c r="I58" s="242"/>
    </row>
    <row r="59" spans="2:14" ht="15" customHeight="1" x14ac:dyDescent="0.25">
      <c r="B59" s="279"/>
      <c r="C59" s="279"/>
      <c r="D59" s="279"/>
      <c r="E59" s="279"/>
      <c r="F59" s="279"/>
      <c r="G59" s="279"/>
      <c r="H59" s="279"/>
      <c r="I59" s="279"/>
      <c r="J59" s="279"/>
      <c r="K59" s="279"/>
      <c r="L59" s="279"/>
      <c r="M59" s="279"/>
    </row>
    <row r="60" spans="2:14" ht="21" customHeight="1" x14ac:dyDescent="0.25">
      <c r="B60" s="279"/>
      <c r="C60" s="279"/>
      <c r="D60" s="279"/>
      <c r="E60" s="279"/>
      <c r="F60" s="279"/>
      <c r="G60" s="279"/>
      <c r="H60" s="279"/>
      <c r="I60" s="279"/>
      <c r="J60" s="279"/>
      <c r="K60" s="279"/>
      <c r="L60" s="279"/>
      <c r="M60" s="279"/>
    </row>
    <row r="61" spans="2:14" ht="16.5" customHeight="1" x14ac:dyDescent="0.25">
      <c r="B61" s="279"/>
      <c r="C61" s="279"/>
      <c r="D61" s="279"/>
      <c r="E61" s="279"/>
      <c r="F61" s="279"/>
      <c r="G61" s="279"/>
      <c r="H61" s="279"/>
      <c r="I61" s="279"/>
      <c r="J61" s="279"/>
      <c r="K61" s="279"/>
      <c r="L61" s="279"/>
      <c r="M61" s="279"/>
    </row>
    <row r="62" spans="2:14" ht="18.75" customHeight="1" x14ac:dyDescent="0.25">
      <c r="B62" s="280"/>
      <c r="C62" s="280"/>
      <c r="D62" s="280"/>
      <c r="E62" s="280"/>
      <c r="F62" s="280"/>
      <c r="G62" s="280"/>
      <c r="H62" s="280"/>
      <c r="I62" s="280"/>
      <c r="J62" s="280"/>
      <c r="K62" s="280"/>
      <c r="L62" s="280"/>
      <c r="M62" s="280"/>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L35" sqref="L35"/>
    </sheetView>
  </sheetViews>
  <sheetFormatPr defaultRowHeight="15.75" x14ac:dyDescent="0.25"/>
  <cols>
    <col min="1" max="1" width="9.140625" style="50"/>
    <col min="2" max="2" width="37.7109375" style="50" customWidth="1"/>
    <col min="3" max="3" width="9.140625" style="50"/>
    <col min="4" max="4" width="12.85546875" style="50" customWidth="1"/>
    <col min="5" max="6" width="0" style="50" hidden="1" customWidth="1"/>
    <col min="7" max="7" width="11" style="50" customWidth="1"/>
    <col min="8" max="8" width="15.5703125" style="50"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38" t="s">
        <v>69</v>
      </c>
    </row>
    <row r="2" spans="1:44" ht="18.75" x14ac:dyDescent="0.3">
      <c r="L2" s="14" t="s">
        <v>10</v>
      </c>
    </row>
    <row r="3" spans="1:44" ht="18.75" x14ac:dyDescent="0.3">
      <c r="L3" s="14" t="s">
        <v>68</v>
      </c>
    </row>
    <row r="4" spans="1:44" ht="18.75" x14ac:dyDescent="0.3">
      <c r="K4" s="14"/>
    </row>
    <row r="5" spans="1:44" x14ac:dyDescent="0.25">
      <c r="A5" s="260"/>
      <c r="B5" s="260"/>
      <c r="C5" s="260"/>
      <c r="D5" s="260"/>
      <c r="E5" s="260"/>
      <c r="F5" s="260"/>
      <c r="G5" s="292"/>
      <c r="H5" s="292"/>
      <c r="I5" s="292"/>
      <c r="J5" s="292" t="s">
        <v>366</v>
      </c>
      <c r="K5" s="292"/>
      <c r="L5" s="292"/>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row>
    <row r="6" spans="1:44" x14ac:dyDescent="0.25">
      <c r="A6" s="16"/>
      <c r="B6" s="11"/>
      <c r="C6" s="11"/>
      <c r="D6" s="16"/>
      <c r="E6" s="11"/>
      <c r="F6" s="11"/>
      <c r="G6" s="118"/>
      <c r="H6" s="119"/>
      <c r="I6" s="119"/>
      <c r="J6" s="118"/>
      <c r="K6" s="119"/>
      <c r="L6" s="119"/>
    </row>
    <row r="7" spans="1:44" ht="18.75" x14ac:dyDescent="0.25">
      <c r="A7" s="264"/>
      <c r="B7" s="264"/>
      <c r="C7" s="264"/>
      <c r="D7" s="264"/>
      <c r="E7" s="264"/>
      <c r="F7" s="264"/>
      <c r="G7" s="293"/>
      <c r="H7" s="293"/>
      <c r="I7" s="293"/>
      <c r="J7" s="293" t="s">
        <v>9</v>
      </c>
      <c r="K7" s="293"/>
      <c r="L7" s="293"/>
    </row>
    <row r="8" spans="1:44" ht="18.75" x14ac:dyDescent="0.25">
      <c r="A8" s="116"/>
      <c r="B8" s="116"/>
      <c r="C8" s="116"/>
      <c r="D8" s="116"/>
      <c r="E8" s="116"/>
      <c r="F8" s="116"/>
      <c r="G8" s="112"/>
      <c r="H8" s="112"/>
      <c r="I8" s="112"/>
      <c r="J8" s="112"/>
      <c r="K8" s="112"/>
      <c r="L8" s="112"/>
    </row>
    <row r="9" spans="1:44" x14ac:dyDescent="0.25">
      <c r="A9" s="265"/>
      <c r="B9" s="265"/>
      <c r="C9" s="265"/>
      <c r="D9" s="265"/>
      <c r="E9" s="265"/>
      <c r="F9" s="265"/>
      <c r="G9" s="294"/>
      <c r="H9" s="294"/>
      <c r="I9" s="294"/>
      <c r="J9" s="294" t="s">
        <v>367</v>
      </c>
      <c r="K9" s="294"/>
      <c r="L9" s="294"/>
    </row>
    <row r="10" spans="1:44" x14ac:dyDescent="0.25">
      <c r="A10" s="261"/>
      <c r="B10" s="261"/>
      <c r="C10" s="261"/>
      <c r="D10" s="261"/>
      <c r="E10" s="261"/>
      <c r="F10" s="261"/>
      <c r="G10" s="295"/>
      <c r="H10" s="295"/>
      <c r="I10" s="295"/>
      <c r="J10" s="295" t="s">
        <v>8</v>
      </c>
      <c r="K10" s="295"/>
      <c r="L10" s="295"/>
    </row>
    <row r="11" spans="1:44" ht="18.75" x14ac:dyDescent="0.25">
      <c r="A11" s="116"/>
      <c r="B11" s="116"/>
      <c r="C11" s="116"/>
      <c r="D11" s="116"/>
      <c r="E11" s="116"/>
      <c r="F11" s="116"/>
      <c r="G11" s="112"/>
      <c r="H11" s="112"/>
      <c r="I11" s="112"/>
      <c r="J11" s="112"/>
      <c r="K11" s="112"/>
      <c r="L11" s="112"/>
    </row>
    <row r="12" spans="1:44" ht="18.75" x14ac:dyDescent="0.25">
      <c r="A12" s="263"/>
      <c r="B12" s="263"/>
      <c r="C12" s="263"/>
      <c r="D12" s="263"/>
      <c r="E12" s="263"/>
      <c r="F12" s="263"/>
      <c r="G12" s="306"/>
      <c r="H12" s="306"/>
      <c r="I12" s="306"/>
      <c r="J12" s="307" t="s">
        <v>406</v>
      </c>
      <c r="K12" s="307"/>
      <c r="L12" s="307"/>
    </row>
    <row r="13" spans="1:44" x14ac:dyDescent="0.25">
      <c r="A13" s="261"/>
      <c r="B13" s="261"/>
      <c r="C13" s="261"/>
      <c r="D13" s="261"/>
      <c r="E13" s="261"/>
      <c r="F13" s="261"/>
      <c r="G13" s="295"/>
      <c r="H13" s="295"/>
      <c r="I13" s="295"/>
      <c r="J13" s="295" t="s">
        <v>7</v>
      </c>
      <c r="K13" s="295"/>
      <c r="L13" s="295"/>
    </row>
    <row r="14" spans="1:44" ht="18.75" x14ac:dyDescent="0.25">
      <c r="A14" s="117"/>
      <c r="B14" s="117"/>
      <c r="C14" s="117"/>
      <c r="D14" s="117"/>
      <c r="E14" s="117"/>
      <c r="F14" s="117"/>
      <c r="G14" s="10"/>
      <c r="H14" s="10"/>
      <c r="I14" s="10"/>
      <c r="J14" s="10"/>
      <c r="K14" s="10"/>
      <c r="L14" s="10"/>
    </row>
    <row r="15" spans="1:44" ht="18.75" x14ac:dyDescent="0.25">
      <c r="A15" s="263"/>
      <c r="B15" s="263"/>
      <c r="C15" s="263"/>
      <c r="D15" s="263"/>
      <c r="E15" s="263"/>
      <c r="F15" s="263"/>
      <c r="G15" s="263" t="s">
        <v>359</v>
      </c>
      <c r="H15" s="308"/>
      <c r="I15" s="308"/>
      <c r="J15" s="308"/>
      <c r="K15" s="308"/>
      <c r="L15" s="308"/>
    </row>
    <row r="16" spans="1:44" x14ac:dyDescent="0.25">
      <c r="A16" s="261"/>
      <c r="B16" s="261"/>
      <c r="C16" s="261"/>
      <c r="D16" s="261"/>
      <c r="E16" s="261"/>
      <c r="F16" s="261"/>
      <c r="G16" s="295"/>
      <c r="H16" s="295"/>
      <c r="I16" s="295"/>
      <c r="J16" s="295" t="s">
        <v>6</v>
      </c>
      <c r="K16" s="295"/>
      <c r="L16" s="295"/>
    </row>
    <row r="17" spans="1:12" ht="15.75" customHeight="1" x14ac:dyDescent="0.25">
      <c r="G17" s="120"/>
      <c r="H17" s="120"/>
      <c r="I17" s="120"/>
      <c r="J17" s="120"/>
      <c r="K17" s="120"/>
      <c r="L17" s="121"/>
    </row>
    <row r="18" spans="1:12" x14ac:dyDescent="0.25">
      <c r="K18" s="87"/>
    </row>
    <row r="19" spans="1:12" ht="15.75" customHeight="1" x14ac:dyDescent="0.25">
      <c r="A19" s="291" t="s">
        <v>317</v>
      </c>
      <c r="B19" s="291"/>
      <c r="C19" s="291"/>
      <c r="D19" s="291"/>
      <c r="E19" s="291"/>
      <c r="F19" s="291"/>
      <c r="G19" s="291"/>
      <c r="H19" s="291"/>
      <c r="I19" s="291"/>
      <c r="J19" s="291"/>
      <c r="K19" s="291"/>
      <c r="L19" s="291"/>
    </row>
    <row r="20" spans="1:12" x14ac:dyDescent="0.25">
      <c r="A20" s="54"/>
      <c r="B20" s="54"/>
      <c r="C20" s="86"/>
      <c r="D20" s="86"/>
      <c r="E20" s="86"/>
      <c r="F20" s="86"/>
      <c r="G20" s="86"/>
      <c r="H20" s="86"/>
      <c r="I20" s="86"/>
      <c r="J20" s="86"/>
      <c r="K20" s="86"/>
      <c r="L20" s="86"/>
    </row>
    <row r="21" spans="1:12" ht="28.5" customHeight="1" x14ac:dyDescent="0.25">
      <c r="A21" s="296" t="s">
        <v>187</v>
      </c>
      <c r="B21" s="296" t="s">
        <v>186</v>
      </c>
      <c r="C21" s="302" t="s">
        <v>257</v>
      </c>
      <c r="D21" s="302"/>
      <c r="E21" s="302"/>
      <c r="F21" s="302"/>
      <c r="G21" s="302"/>
      <c r="H21" s="302"/>
      <c r="I21" s="297" t="s">
        <v>185</v>
      </c>
      <c r="J21" s="299" t="s">
        <v>259</v>
      </c>
      <c r="K21" s="296" t="s">
        <v>184</v>
      </c>
      <c r="L21" s="298" t="s">
        <v>258</v>
      </c>
    </row>
    <row r="22" spans="1:12" ht="58.5" customHeight="1" x14ac:dyDescent="0.25">
      <c r="A22" s="296"/>
      <c r="B22" s="296"/>
      <c r="C22" s="303" t="s">
        <v>2</v>
      </c>
      <c r="D22" s="303"/>
      <c r="E22" s="102"/>
      <c r="F22" s="103"/>
      <c r="G22" s="304" t="s">
        <v>1</v>
      </c>
      <c r="H22" s="305"/>
      <c r="I22" s="297"/>
      <c r="J22" s="300"/>
      <c r="K22" s="296"/>
      <c r="L22" s="298"/>
    </row>
    <row r="23" spans="1:12" ht="47.25" x14ac:dyDescent="0.25">
      <c r="A23" s="296"/>
      <c r="B23" s="296"/>
      <c r="C23" s="85" t="s">
        <v>183</v>
      </c>
      <c r="D23" s="85" t="s">
        <v>182</v>
      </c>
      <c r="E23" s="85" t="s">
        <v>183</v>
      </c>
      <c r="F23" s="85" t="s">
        <v>182</v>
      </c>
      <c r="G23" s="85" t="s">
        <v>183</v>
      </c>
      <c r="H23" s="85" t="s">
        <v>182</v>
      </c>
      <c r="I23" s="297"/>
      <c r="J23" s="301"/>
      <c r="K23" s="296"/>
      <c r="L23" s="298"/>
    </row>
    <row r="24" spans="1:12" x14ac:dyDescent="0.25">
      <c r="A24" s="63">
        <v>1</v>
      </c>
      <c r="B24" s="63">
        <v>2</v>
      </c>
      <c r="C24" s="85">
        <v>3</v>
      </c>
      <c r="D24" s="85">
        <v>4</v>
      </c>
      <c r="E24" s="85">
        <v>5</v>
      </c>
      <c r="F24" s="85">
        <v>6</v>
      </c>
      <c r="G24" s="85">
        <v>7</v>
      </c>
      <c r="H24" s="85">
        <v>8</v>
      </c>
      <c r="I24" s="85">
        <v>9</v>
      </c>
      <c r="J24" s="85">
        <v>10</v>
      </c>
      <c r="K24" s="85">
        <v>11</v>
      </c>
      <c r="L24" s="85">
        <v>12</v>
      </c>
    </row>
    <row r="25" spans="1:12" x14ac:dyDescent="0.25">
      <c r="A25" s="81">
        <v>1</v>
      </c>
      <c r="B25" s="82" t="s">
        <v>181</v>
      </c>
      <c r="C25" s="79" t="s">
        <v>348</v>
      </c>
      <c r="D25" s="79" t="s">
        <v>348</v>
      </c>
      <c r="E25" s="79" t="s">
        <v>348</v>
      </c>
      <c r="F25" s="79" t="s">
        <v>348</v>
      </c>
      <c r="G25" s="79" t="s">
        <v>348</v>
      </c>
      <c r="H25" s="79" t="s">
        <v>348</v>
      </c>
      <c r="I25" s="79" t="s">
        <v>348</v>
      </c>
      <c r="J25" s="79" t="s">
        <v>348</v>
      </c>
      <c r="K25" s="78"/>
      <c r="L25" s="89"/>
    </row>
    <row r="26" spans="1:12" ht="21.75" customHeight="1" x14ac:dyDescent="0.25">
      <c r="A26" s="81" t="s">
        <v>180</v>
      </c>
      <c r="B26" s="84" t="s">
        <v>264</v>
      </c>
      <c r="C26" s="79" t="s">
        <v>348</v>
      </c>
      <c r="D26" s="79" t="s">
        <v>348</v>
      </c>
      <c r="E26" s="79" t="s">
        <v>348</v>
      </c>
      <c r="F26" s="79" t="s">
        <v>348</v>
      </c>
      <c r="G26" s="79" t="s">
        <v>348</v>
      </c>
      <c r="H26" s="79" t="s">
        <v>348</v>
      </c>
      <c r="I26" s="79" t="s">
        <v>348</v>
      </c>
      <c r="J26" s="79" t="s">
        <v>348</v>
      </c>
      <c r="K26" s="78"/>
      <c r="L26" s="78"/>
    </row>
    <row r="27" spans="1:12" s="57" customFormat="1" ht="39" customHeight="1" x14ac:dyDescent="0.25">
      <c r="A27" s="81" t="s">
        <v>179</v>
      </c>
      <c r="B27" s="84" t="s">
        <v>266</v>
      </c>
      <c r="C27" s="79" t="s">
        <v>348</v>
      </c>
      <c r="D27" s="79" t="s">
        <v>348</v>
      </c>
      <c r="E27" s="79" t="s">
        <v>348</v>
      </c>
      <c r="F27" s="79" t="s">
        <v>348</v>
      </c>
      <c r="G27" s="79" t="s">
        <v>348</v>
      </c>
      <c r="H27" s="79" t="s">
        <v>348</v>
      </c>
      <c r="I27" s="79" t="s">
        <v>348</v>
      </c>
      <c r="J27" s="79" t="s">
        <v>348</v>
      </c>
      <c r="K27" s="78"/>
      <c r="L27" s="78"/>
    </row>
    <row r="28" spans="1:12" s="57" customFormat="1" ht="70.5" customHeight="1" x14ac:dyDescent="0.25">
      <c r="A28" s="81" t="s">
        <v>265</v>
      </c>
      <c r="B28" s="84" t="s">
        <v>270</v>
      </c>
      <c r="C28" s="79" t="s">
        <v>348</v>
      </c>
      <c r="D28" s="79" t="s">
        <v>348</v>
      </c>
      <c r="E28" s="79" t="s">
        <v>348</v>
      </c>
      <c r="F28" s="79" t="s">
        <v>348</v>
      </c>
      <c r="G28" s="79" t="s">
        <v>348</v>
      </c>
      <c r="H28" s="79" t="s">
        <v>348</v>
      </c>
      <c r="I28" s="79" t="s">
        <v>348</v>
      </c>
      <c r="J28" s="79" t="s">
        <v>348</v>
      </c>
      <c r="K28" s="78"/>
      <c r="L28" s="78"/>
    </row>
    <row r="29" spans="1:12" s="57" customFormat="1" ht="54" customHeight="1" x14ac:dyDescent="0.25">
      <c r="A29" s="81" t="s">
        <v>178</v>
      </c>
      <c r="B29" s="84" t="s">
        <v>269</v>
      </c>
      <c r="C29" s="79" t="s">
        <v>348</v>
      </c>
      <c r="D29" s="79" t="s">
        <v>348</v>
      </c>
      <c r="E29" s="79" t="s">
        <v>348</v>
      </c>
      <c r="F29" s="79" t="s">
        <v>348</v>
      </c>
      <c r="G29" s="79" t="s">
        <v>348</v>
      </c>
      <c r="H29" s="79" t="s">
        <v>348</v>
      </c>
      <c r="I29" s="79" t="s">
        <v>348</v>
      </c>
      <c r="J29" s="79" t="s">
        <v>348</v>
      </c>
      <c r="K29" s="78"/>
      <c r="L29" s="78"/>
    </row>
    <row r="30" spans="1:12" s="57" customFormat="1" ht="42" customHeight="1" x14ac:dyDescent="0.25">
      <c r="A30" s="81" t="s">
        <v>177</v>
      </c>
      <c r="B30" s="84" t="s">
        <v>271</v>
      </c>
      <c r="C30" s="79" t="s">
        <v>348</v>
      </c>
      <c r="D30" s="79" t="s">
        <v>348</v>
      </c>
      <c r="E30" s="79" t="s">
        <v>348</v>
      </c>
      <c r="F30" s="79" t="s">
        <v>348</v>
      </c>
      <c r="G30" s="79" t="s">
        <v>348</v>
      </c>
      <c r="H30" s="79" t="s">
        <v>348</v>
      </c>
      <c r="I30" s="79" t="s">
        <v>348</v>
      </c>
      <c r="J30" s="79" t="s">
        <v>348</v>
      </c>
      <c r="K30" s="78"/>
      <c r="L30" s="78"/>
    </row>
    <row r="31" spans="1:12" s="57" customFormat="1" ht="37.5" customHeight="1" x14ac:dyDescent="0.25">
      <c r="A31" s="81" t="s">
        <v>176</v>
      </c>
      <c r="B31" s="80" t="s">
        <v>267</v>
      </c>
      <c r="C31" s="79" t="s">
        <v>348</v>
      </c>
      <c r="D31" s="79" t="s">
        <v>348</v>
      </c>
      <c r="E31" s="79" t="s">
        <v>348</v>
      </c>
      <c r="F31" s="79" t="s">
        <v>348</v>
      </c>
      <c r="G31" s="79" t="s">
        <v>348</v>
      </c>
      <c r="H31" s="79" t="s">
        <v>348</v>
      </c>
      <c r="I31" s="79" t="s">
        <v>348</v>
      </c>
      <c r="J31" s="79" t="s">
        <v>348</v>
      </c>
      <c r="K31" s="78"/>
      <c r="L31" s="78"/>
    </row>
    <row r="32" spans="1:12" s="57" customFormat="1" ht="31.5" x14ac:dyDescent="0.25">
      <c r="A32" s="81" t="s">
        <v>174</v>
      </c>
      <c r="B32" s="80" t="s">
        <v>272</v>
      </c>
      <c r="C32" s="79" t="s">
        <v>348</v>
      </c>
      <c r="D32" s="79" t="s">
        <v>348</v>
      </c>
      <c r="E32" s="79" t="s">
        <v>348</v>
      </c>
      <c r="F32" s="79" t="s">
        <v>348</v>
      </c>
      <c r="G32" s="79" t="s">
        <v>348</v>
      </c>
      <c r="H32" s="79" t="s">
        <v>348</v>
      </c>
      <c r="I32" s="79" t="s">
        <v>348</v>
      </c>
      <c r="J32" s="79" t="s">
        <v>348</v>
      </c>
      <c r="K32" s="78"/>
      <c r="L32" s="78"/>
    </row>
    <row r="33" spans="1:12" s="57" customFormat="1" ht="37.5" customHeight="1" x14ac:dyDescent="0.25">
      <c r="A33" s="81" t="s">
        <v>283</v>
      </c>
      <c r="B33" s="80" t="s">
        <v>210</v>
      </c>
      <c r="C33" s="79" t="s">
        <v>348</v>
      </c>
      <c r="D33" s="79" t="s">
        <v>348</v>
      </c>
      <c r="E33" s="79" t="s">
        <v>348</v>
      </c>
      <c r="F33" s="79" t="s">
        <v>348</v>
      </c>
      <c r="G33" s="79" t="s">
        <v>348</v>
      </c>
      <c r="H33" s="79" t="s">
        <v>348</v>
      </c>
      <c r="I33" s="79" t="s">
        <v>348</v>
      </c>
      <c r="J33" s="79" t="s">
        <v>348</v>
      </c>
      <c r="K33" s="78"/>
      <c r="L33" s="78"/>
    </row>
    <row r="34" spans="1:12" s="57" customFormat="1" ht="47.25" customHeight="1" x14ac:dyDescent="0.25">
      <c r="A34" s="81" t="s">
        <v>284</v>
      </c>
      <c r="B34" s="80" t="s">
        <v>276</v>
      </c>
      <c r="C34" s="79" t="s">
        <v>348</v>
      </c>
      <c r="D34" s="79" t="s">
        <v>348</v>
      </c>
      <c r="E34" s="79" t="s">
        <v>348</v>
      </c>
      <c r="F34" s="79" t="s">
        <v>348</v>
      </c>
      <c r="G34" s="79" t="s">
        <v>348</v>
      </c>
      <c r="H34" s="79" t="s">
        <v>348</v>
      </c>
      <c r="I34" s="79" t="s">
        <v>348</v>
      </c>
      <c r="J34" s="79" t="s">
        <v>348</v>
      </c>
      <c r="K34" s="83"/>
      <c r="L34" s="78"/>
    </row>
    <row r="35" spans="1:12" s="57" customFormat="1" ht="49.5" customHeight="1" x14ac:dyDescent="0.25">
      <c r="A35" s="81" t="s">
        <v>285</v>
      </c>
      <c r="B35" s="80" t="s">
        <v>175</v>
      </c>
      <c r="C35" s="79" t="s">
        <v>348</v>
      </c>
      <c r="D35" s="79" t="s">
        <v>348</v>
      </c>
      <c r="E35" s="79" t="s">
        <v>348</v>
      </c>
      <c r="F35" s="79" t="s">
        <v>348</v>
      </c>
      <c r="G35" s="79" t="s">
        <v>348</v>
      </c>
      <c r="H35" s="79" t="s">
        <v>348</v>
      </c>
      <c r="I35" s="79" t="s">
        <v>348</v>
      </c>
      <c r="J35" s="79" t="s">
        <v>348</v>
      </c>
      <c r="K35" s="83"/>
      <c r="L35" s="78"/>
    </row>
    <row r="36" spans="1:12" ht="37.5" customHeight="1" x14ac:dyDescent="0.25">
      <c r="A36" s="81" t="s">
        <v>286</v>
      </c>
      <c r="B36" s="80" t="s">
        <v>268</v>
      </c>
      <c r="C36" s="79" t="s">
        <v>348</v>
      </c>
      <c r="D36" s="79" t="s">
        <v>348</v>
      </c>
      <c r="E36" s="79" t="s">
        <v>348</v>
      </c>
      <c r="F36" s="79" t="s">
        <v>348</v>
      </c>
      <c r="G36" s="79" t="s">
        <v>348</v>
      </c>
      <c r="H36" s="79" t="s">
        <v>348</v>
      </c>
      <c r="I36" s="79" t="s">
        <v>348</v>
      </c>
      <c r="J36" s="79" t="s">
        <v>348</v>
      </c>
      <c r="K36" s="78"/>
      <c r="L36" s="78"/>
    </row>
    <row r="37" spans="1:12" x14ac:dyDescent="0.25">
      <c r="A37" s="81" t="s">
        <v>287</v>
      </c>
      <c r="B37" s="80" t="s">
        <v>173</v>
      </c>
      <c r="C37" s="79"/>
      <c r="D37" s="78"/>
      <c r="E37" s="78"/>
      <c r="F37" s="78"/>
      <c r="G37" s="78"/>
      <c r="H37" s="78"/>
      <c r="I37" s="78"/>
      <c r="J37" s="78"/>
      <c r="K37" s="78"/>
      <c r="L37" s="78"/>
    </row>
    <row r="38" spans="1:12" x14ac:dyDescent="0.25">
      <c r="A38" s="81" t="s">
        <v>288</v>
      </c>
      <c r="B38" s="82" t="s">
        <v>172</v>
      </c>
      <c r="C38" s="79" t="s">
        <v>348</v>
      </c>
      <c r="D38" s="79" t="s">
        <v>348</v>
      </c>
      <c r="E38" s="79" t="s">
        <v>348</v>
      </c>
      <c r="F38" s="79" t="s">
        <v>348</v>
      </c>
      <c r="G38" s="79" t="s">
        <v>348</v>
      </c>
      <c r="H38" s="79" t="s">
        <v>348</v>
      </c>
      <c r="I38" s="79" t="s">
        <v>348</v>
      </c>
      <c r="J38" s="79" t="s">
        <v>348</v>
      </c>
      <c r="K38" s="78"/>
      <c r="L38" s="78"/>
    </row>
    <row r="39" spans="1:12" ht="63" x14ac:dyDescent="0.25">
      <c r="A39" s="81">
        <v>2</v>
      </c>
      <c r="B39" s="80" t="s">
        <v>273</v>
      </c>
      <c r="C39" s="79" t="s">
        <v>348</v>
      </c>
      <c r="D39" s="79" t="s">
        <v>348</v>
      </c>
      <c r="E39" s="79" t="s">
        <v>348</v>
      </c>
      <c r="F39" s="79" t="s">
        <v>348</v>
      </c>
      <c r="G39" s="79" t="s">
        <v>348</v>
      </c>
      <c r="H39" s="79" t="s">
        <v>348</v>
      </c>
      <c r="I39" s="79" t="s">
        <v>348</v>
      </c>
      <c r="J39" s="79" t="s">
        <v>348</v>
      </c>
      <c r="K39" s="78"/>
      <c r="L39" s="78"/>
    </row>
    <row r="40" spans="1:12" ht="33.75" customHeight="1" x14ac:dyDescent="0.25">
      <c r="A40" s="81" t="s">
        <v>171</v>
      </c>
      <c r="B40" s="80" t="s">
        <v>275</v>
      </c>
      <c r="C40" s="144">
        <v>2022</v>
      </c>
      <c r="D40" s="144">
        <v>2022</v>
      </c>
      <c r="E40" s="144">
        <v>2022</v>
      </c>
      <c r="F40" s="144">
        <v>2022</v>
      </c>
      <c r="G40" s="144">
        <v>2022</v>
      </c>
      <c r="H40" s="144">
        <v>2022</v>
      </c>
      <c r="I40" s="79" t="s">
        <v>348</v>
      </c>
      <c r="J40" s="79" t="s">
        <v>348</v>
      </c>
      <c r="K40" s="78"/>
      <c r="L40" s="78"/>
    </row>
    <row r="41" spans="1:12" ht="63" customHeight="1" x14ac:dyDescent="0.25">
      <c r="A41" s="81" t="s">
        <v>170</v>
      </c>
      <c r="B41" s="82" t="s">
        <v>336</v>
      </c>
      <c r="C41" s="79" t="s">
        <v>348</v>
      </c>
      <c r="D41" s="79" t="s">
        <v>348</v>
      </c>
      <c r="E41" s="79" t="s">
        <v>348</v>
      </c>
      <c r="F41" s="79" t="s">
        <v>348</v>
      </c>
      <c r="G41" s="79" t="s">
        <v>348</v>
      </c>
      <c r="H41" s="79" t="s">
        <v>348</v>
      </c>
      <c r="I41" s="79" t="s">
        <v>348</v>
      </c>
      <c r="J41" s="79" t="s">
        <v>348</v>
      </c>
      <c r="K41" s="78"/>
      <c r="L41" s="78"/>
    </row>
    <row r="42" spans="1:12" ht="58.5" customHeight="1" x14ac:dyDescent="0.25">
      <c r="A42" s="81">
        <v>3</v>
      </c>
      <c r="B42" s="80" t="s">
        <v>274</v>
      </c>
      <c r="C42" s="144" t="s">
        <v>348</v>
      </c>
      <c r="D42" s="144" t="s">
        <v>348</v>
      </c>
      <c r="E42" s="144" t="s">
        <v>348</v>
      </c>
      <c r="F42" s="144" t="s">
        <v>348</v>
      </c>
      <c r="G42" s="144" t="s">
        <v>348</v>
      </c>
      <c r="H42" s="144" t="s">
        <v>348</v>
      </c>
      <c r="I42" s="144" t="s">
        <v>348</v>
      </c>
      <c r="J42" s="144" t="s">
        <v>348</v>
      </c>
      <c r="K42" s="78"/>
      <c r="L42" s="78"/>
    </row>
    <row r="43" spans="1:12" ht="34.5" customHeight="1" x14ac:dyDescent="0.25">
      <c r="A43" s="81" t="s">
        <v>169</v>
      </c>
      <c r="B43" s="80" t="s">
        <v>167</v>
      </c>
      <c r="C43" s="144">
        <v>2022</v>
      </c>
      <c r="D43" s="144">
        <v>2022</v>
      </c>
      <c r="E43" s="144">
        <v>2022</v>
      </c>
      <c r="F43" s="144">
        <v>2022</v>
      </c>
      <c r="G43" s="144">
        <v>2022</v>
      </c>
      <c r="H43" s="144">
        <v>2022</v>
      </c>
      <c r="I43" s="79" t="s">
        <v>348</v>
      </c>
      <c r="J43" s="79" t="s">
        <v>348</v>
      </c>
      <c r="K43" s="78"/>
      <c r="L43" s="78"/>
    </row>
    <row r="44" spans="1:12" ht="24.75" customHeight="1" x14ac:dyDescent="0.25">
      <c r="A44" s="81" t="s">
        <v>168</v>
      </c>
      <c r="B44" s="80" t="s">
        <v>165</v>
      </c>
      <c r="C44" s="144" t="s">
        <v>348</v>
      </c>
      <c r="D44" s="144" t="s">
        <v>348</v>
      </c>
      <c r="E44" s="144" t="s">
        <v>348</v>
      </c>
      <c r="F44" s="144" t="s">
        <v>348</v>
      </c>
      <c r="G44" s="144" t="s">
        <v>348</v>
      </c>
      <c r="H44" s="144" t="s">
        <v>348</v>
      </c>
      <c r="I44" s="144" t="s">
        <v>348</v>
      </c>
      <c r="J44" s="144" t="s">
        <v>348</v>
      </c>
      <c r="K44" s="78"/>
      <c r="L44" s="78"/>
    </row>
    <row r="45" spans="1:12" ht="90.75" customHeight="1" x14ac:dyDescent="0.25">
      <c r="A45" s="81" t="s">
        <v>166</v>
      </c>
      <c r="B45" s="80" t="s">
        <v>279</v>
      </c>
      <c r="C45" s="144" t="s">
        <v>348</v>
      </c>
      <c r="D45" s="144" t="s">
        <v>348</v>
      </c>
      <c r="E45" s="144" t="s">
        <v>348</v>
      </c>
      <c r="F45" s="144" t="s">
        <v>348</v>
      </c>
      <c r="G45" s="144" t="s">
        <v>348</v>
      </c>
      <c r="H45" s="144" t="s">
        <v>348</v>
      </c>
      <c r="I45" s="144" t="s">
        <v>348</v>
      </c>
      <c r="J45" s="144" t="s">
        <v>348</v>
      </c>
      <c r="K45" s="78"/>
      <c r="L45" s="78"/>
    </row>
    <row r="46" spans="1:12" ht="167.25" customHeight="1" x14ac:dyDescent="0.25">
      <c r="A46" s="81" t="s">
        <v>164</v>
      </c>
      <c r="B46" s="80" t="s">
        <v>277</v>
      </c>
      <c r="C46" s="144" t="s">
        <v>348</v>
      </c>
      <c r="D46" s="144" t="s">
        <v>348</v>
      </c>
      <c r="E46" s="144" t="s">
        <v>348</v>
      </c>
      <c r="F46" s="144" t="s">
        <v>348</v>
      </c>
      <c r="G46" s="144" t="s">
        <v>348</v>
      </c>
      <c r="H46" s="144" t="s">
        <v>348</v>
      </c>
      <c r="I46" s="144" t="s">
        <v>348</v>
      </c>
      <c r="J46" s="144" t="s">
        <v>348</v>
      </c>
      <c r="K46" s="78"/>
      <c r="L46" s="78"/>
    </row>
    <row r="47" spans="1:12" ht="30.75" customHeight="1" x14ac:dyDescent="0.25">
      <c r="A47" s="81" t="s">
        <v>162</v>
      </c>
      <c r="B47" s="80" t="s">
        <v>163</v>
      </c>
      <c r="C47" s="79" t="s">
        <v>348</v>
      </c>
      <c r="D47" s="79" t="s">
        <v>348</v>
      </c>
      <c r="E47" s="79" t="s">
        <v>348</v>
      </c>
      <c r="F47" s="79" t="s">
        <v>348</v>
      </c>
      <c r="G47" s="79" t="s">
        <v>348</v>
      </c>
      <c r="H47" s="79" t="s">
        <v>348</v>
      </c>
      <c r="I47" s="79" t="s">
        <v>348</v>
      </c>
      <c r="J47" s="79" t="s">
        <v>348</v>
      </c>
      <c r="K47" s="78"/>
      <c r="L47" s="78"/>
    </row>
    <row r="48" spans="1:12" ht="37.5" customHeight="1" x14ac:dyDescent="0.25">
      <c r="A48" s="81" t="s">
        <v>289</v>
      </c>
      <c r="B48" s="82" t="s">
        <v>161</v>
      </c>
      <c r="C48" s="79" t="s">
        <v>348</v>
      </c>
      <c r="D48" s="79" t="s">
        <v>348</v>
      </c>
      <c r="E48" s="79" t="s">
        <v>348</v>
      </c>
      <c r="F48" s="79" t="s">
        <v>348</v>
      </c>
      <c r="G48" s="79" t="s">
        <v>348</v>
      </c>
      <c r="H48" s="79" t="s">
        <v>348</v>
      </c>
      <c r="I48" s="79" t="s">
        <v>348</v>
      </c>
      <c r="J48" s="79" t="s">
        <v>348</v>
      </c>
      <c r="K48" s="78"/>
      <c r="L48" s="78"/>
    </row>
    <row r="49" spans="1:12" ht="35.25" customHeight="1" x14ac:dyDescent="0.25">
      <c r="A49" s="81">
        <v>4</v>
      </c>
      <c r="B49" s="80" t="s">
        <v>159</v>
      </c>
      <c r="C49" s="144">
        <v>2022</v>
      </c>
      <c r="D49" s="144">
        <v>2022</v>
      </c>
      <c r="E49" s="144">
        <v>2022</v>
      </c>
      <c r="F49" s="144">
        <v>2022</v>
      </c>
      <c r="G49" s="144">
        <v>2022</v>
      </c>
      <c r="H49" s="144">
        <v>2022</v>
      </c>
      <c r="I49" s="79" t="s">
        <v>348</v>
      </c>
      <c r="J49" s="79" t="s">
        <v>348</v>
      </c>
      <c r="K49" s="78"/>
      <c r="L49" s="78"/>
    </row>
    <row r="50" spans="1:12" ht="86.25" customHeight="1" x14ac:dyDescent="0.25">
      <c r="A50" s="81" t="s">
        <v>160</v>
      </c>
      <c r="B50" s="80" t="s">
        <v>278</v>
      </c>
      <c r="C50" s="144" t="s">
        <v>348</v>
      </c>
      <c r="D50" s="144" t="s">
        <v>348</v>
      </c>
      <c r="E50" s="144" t="s">
        <v>348</v>
      </c>
      <c r="F50" s="144" t="s">
        <v>348</v>
      </c>
      <c r="G50" s="144" t="s">
        <v>348</v>
      </c>
      <c r="H50" s="144" t="s">
        <v>348</v>
      </c>
      <c r="I50" s="144" t="s">
        <v>348</v>
      </c>
      <c r="J50" s="144" t="s">
        <v>348</v>
      </c>
      <c r="K50" s="78"/>
      <c r="L50" s="78"/>
    </row>
    <row r="51" spans="1:12" ht="77.25" customHeight="1" x14ac:dyDescent="0.25">
      <c r="A51" s="81" t="s">
        <v>158</v>
      </c>
      <c r="B51" s="80" t="s">
        <v>280</v>
      </c>
      <c r="C51" s="144" t="s">
        <v>348</v>
      </c>
      <c r="D51" s="144" t="s">
        <v>348</v>
      </c>
      <c r="E51" s="144" t="s">
        <v>348</v>
      </c>
      <c r="F51" s="144" t="s">
        <v>348</v>
      </c>
      <c r="G51" s="144" t="s">
        <v>348</v>
      </c>
      <c r="H51" s="144" t="s">
        <v>348</v>
      </c>
      <c r="I51" s="144" t="s">
        <v>348</v>
      </c>
      <c r="J51" s="144" t="s">
        <v>348</v>
      </c>
      <c r="K51" s="78"/>
      <c r="L51" s="78"/>
    </row>
    <row r="52" spans="1:12" ht="71.25" customHeight="1" x14ac:dyDescent="0.25">
      <c r="A52" s="81" t="s">
        <v>156</v>
      </c>
      <c r="B52" s="80" t="s">
        <v>157</v>
      </c>
      <c r="C52" s="79" t="s">
        <v>348</v>
      </c>
      <c r="D52" s="79" t="s">
        <v>348</v>
      </c>
      <c r="E52" s="79" t="s">
        <v>348</v>
      </c>
      <c r="F52" s="79" t="s">
        <v>348</v>
      </c>
      <c r="G52" s="79" t="s">
        <v>348</v>
      </c>
      <c r="H52" s="79" t="s">
        <v>348</v>
      </c>
      <c r="I52" s="79" t="s">
        <v>348</v>
      </c>
      <c r="J52" s="79" t="s">
        <v>348</v>
      </c>
      <c r="K52" s="78"/>
      <c r="L52" s="78"/>
    </row>
    <row r="53" spans="1:12" ht="48" customHeight="1" x14ac:dyDescent="0.25">
      <c r="A53" s="81" t="s">
        <v>154</v>
      </c>
      <c r="B53" s="110" t="s">
        <v>281</v>
      </c>
      <c r="C53" s="144">
        <v>2022</v>
      </c>
      <c r="D53" s="144">
        <v>2022</v>
      </c>
      <c r="E53" s="144">
        <v>2022</v>
      </c>
      <c r="F53" s="144">
        <v>2022</v>
      </c>
      <c r="G53" s="144">
        <v>2022</v>
      </c>
      <c r="H53" s="144">
        <v>2022</v>
      </c>
      <c r="I53" s="79" t="s">
        <v>348</v>
      </c>
      <c r="J53" s="79" t="s">
        <v>348</v>
      </c>
      <c r="K53" s="78"/>
      <c r="L53" s="78"/>
    </row>
    <row r="54" spans="1:12" ht="46.5" customHeight="1" x14ac:dyDescent="0.25">
      <c r="A54" s="81" t="s">
        <v>282</v>
      </c>
      <c r="B54" s="80" t="s">
        <v>155</v>
      </c>
      <c r="C54" s="79" t="s">
        <v>348</v>
      </c>
      <c r="D54" s="79" t="s">
        <v>348</v>
      </c>
      <c r="E54" s="79" t="s">
        <v>348</v>
      </c>
      <c r="F54" s="79" t="s">
        <v>348</v>
      </c>
      <c r="G54" s="79" t="s">
        <v>348</v>
      </c>
      <c r="H54" s="79" t="s">
        <v>348</v>
      </c>
      <c r="I54" s="79" t="s">
        <v>348</v>
      </c>
      <c r="J54" s="79" t="s">
        <v>348</v>
      </c>
      <c r="K54" s="78"/>
      <c r="L54" s="78"/>
    </row>
  </sheetData>
  <mergeCells count="41">
    <mergeCell ref="A16:C16"/>
    <mergeCell ref="D16:F16"/>
    <mergeCell ref="G16:I16"/>
    <mergeCell ref="J16:L16"/>
    <mergeCell ref="A13:C13"/>
    <mergeCell ref="D13:F13"/>
    <mergeCell ref="G13:I13"/>
    <mergeCell ref="J13:L13"/>
    <mergeCell ref="A15:C15"/>
    <mergeCell ref="D15:F15"/>
    <mergeCell ref="G15:L15"/>
    <mergeCell ref="J10:L10"/>
    <mergeCell ref="A12:C12"/>
    <mergeCell ref="D12:F12"/>
    <mergeCell ref="G12:I12"/>
    <mergeCell ref="J12:L12"/>
    <mergeCell ref="A21:A23"/>
    <mergeCell ref="B21:B23"/>
    <mergeCell ref="I21:I23"/>
    <mergeCell ref="K21:K23"/>
    <mergeCell ref="L21:L23"/>
    <mergeCell ref="J21:J23"/>
    <mergeCell ref="C21:H21"/>
    <mergeCell ref="C22:D22"/>
    <mergeCell ref="G22:H22"/>
    <mergeCell ref="A19:L19"/>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s>
  <pageMargins left="0.70866141732283472" right="0.70866141732283472" top="0.74803149606299213" bottom="0.74803149606299213" header="0.31496062992125984" footer="0.31496062992125984"/>
  <pageSetup paperSize="8" scale="5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20" zoomScale="70" zoomScaleNormal="70" zoomScaleSheetLayoutView="70" workbookViewId="0">
      <selection activeCell="T20" sqref="T20:U21"/>
    </sheetView>
  </sheetViews>
  <sheetFormatPr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50" customWidth="1"/>
    <col min="8" max="8" width="6.5703125" style="50" customWidth="1"/>
    <col min="9" max="9" width="5.42578125" style="50" customWidth="1"/>
    <col min="10" max="10" width="8.140625" style="50" customWidth="1"/>
    <col min="11" max="11" width="5.28515625" style="50" customWidth="1"/>
    <col min="12" max="12" width="7.85546875" style="49" customWidth="1"/>
    <col min="13" max="13" width="5.28515625" style="49" customWidth="1"/>
    <col min="14" max="14" width="8.5703125" style="49" customWidth="1"/>
    <col min="15" max="19" width="6.140625" style="49" customWidth="1"/>
    <col min="20" max="20" width="13.140625" style="49" customWidth="1"/>
    <col min="21" max="21" width="24.85546875" style="49" customWidth="1"/>
    <col min="22" max="16384" width="9.140625" style="49"/>
  </cols>
  <sheetData>
    <row r="1" spans="1:21" ht="18.75" x14ac:dyDescent="0.25">
      <c r="A1" s="50"/>
      <c r="B1" s="50"/>
      <c r="C1" s="50"/>
      <c r="D1" s="50"/>
      <c r="E1" s="50"/>
      <c r="F1" s="50"/>
      <c r="L1" s="50"/>
      <c r="M1" s="50"/>
      <c r="U1" s="38" t="s">
        <v>69</v>
      </c>
    </row>
    <row r="2" spans="1:21" ht="18.75" x14ac:dyDescent="0.3">
      <c r="A2" s="50"/>
      <c r="B2" s="50"/>
      <c r="C2" s="50"/>
      <c r="D2" s="50"/>
      <c r="E2" s="50"/>
      <c r="F2" s="50"/>
      <c r="L2" s="50"/>
      <c r="M2" s="50"/>
      <c r="U2" s="14" t="s">
        <v>10</v>
      </c>
    </row>
    <row r="3" spans="1:21" ht="18.75" x14ac:dyDescent="0.3">
      <c r="A3" s="50"/>
      <c r="B3" s="50"/>
      <c r="C3" s="50"/>
      <c r="D3" s="50"/>
      <c r="E3" s="50"/>
      <c r="F3" s="50"/>
      <c r="L3" s="50"/>
      <c r="M3" s="50"/>
      <c r="U3" s="14" t="s">
        <v>68</v>
      </c>
    </row>
    <row r="4" spans="1:21" ht="18.75" customHeight="1" x14ac:dyDescent="0.25">
      <c r="A4" s="260" t="s">
        <v>372</v>
      </c>
      <c r="B4" s="260"/>
      <c r="C4" s="260"/>
      <c r="D4" s="260"/>
      <c r="E4" s="260"/>
      <c r="F4" s="260"/>
      <c r="G4" s="260"/>
      <c r="H4" s="260"/>
      <c r="I4" s="260"/>
      <c r="J4" s="260"/>
      <c r="K4" s="260"/>
      <c r="L4" s="260"/>
      <c r="M4" s="260"/>
      <c r="N4" s="260"/>
      <c r="O4" s="260"/>
      <c r="P4" s="260"/>
      <c r="Q4" s="260"/>
      <c r="R4" s="260"/>
      <c r="S4" s="260"/>
      <c r="T4" s="260"/>
      <c r="U4" s="260"/>
    </row>
    <row r="5" spans="1:21" ht="18.75" x14ac:dyDescent="0.3">
      <c r="A5" s="50"/>
      <c r="B5" s="50"/>
      <c r="C5" s="50"/>
      <c r="D5" s="50"/>
      <c r="E5" s="50"/>
      <c r="F5" s="50"/>
      <c r="L5" s="50"/>
      <c r="M5" s="50"/>
      <c r="U5" s="14"/>
    </row>
    <row r="6" spans="1:21" ht="18.75" x14ac:dyDescent="0.25">
      <c r="A6" s="264" t="s">
        <v>9</v>
      </c>
      <c r="B6" s="264"/>
      <c r="C6" s="264"/>
      <c r="D6" s="264"/>
      <c r="E6" s="264"/>
      <c r="F6" s="264"/>
      <c r="G6" s="264"/>
      <c r="H6" s="264"/>
      <c r="I6" s="264"/>
      <c r="J6" s="264"/>
      <c r="K6" s="264"/>
      <c r="L6" s="264"/>
      <c r="M6" s="264"/>
      <c r="N6" s="264"/>
      <c r="O6" s="264"/>
      <c r="P6" s="264"/>
      <c r="Q6" s="264"/>
      <c r="R6" s="264"/>
      <c r="S6" s="264"/>
      <c r="T6" s="264"/>
      <c r="U6" s="264"/>
    </row>
    <row r="7" spans="1:21" ht="18.75" x14ac:dyDescent="0.25">
      <c r="A7" s="12"/>
      <c r="B7" s="12"/>
      <c r="C7" s="12"/>
      <c r="D7" s="12"/>
      <c r="E7" s="12"/>
      <c r="F7" s="12"/>
      <c r="G7" s="12"/>
      <c r="H7" s="12"/>
      <c r="I7" s="12"/>
      <c r="J7" s="76"/>
      <c r="K7" s="76"/>
      <c r="L7" s="76"/>
      <c r="M7" s="76"/>
      <c r="N7" s="76"/>
      <c r="O7" s="76"/>
      <c r="P7" s="76"/>
      <c r="Q7" s="76"/>
      <c r="R7" s="76"/>
      <c r="S7" s="76"/>
      <c r="T7" s="76"/>
      <c r="U7" s="76"/>
    </row>
    <row r="8" spans="1:21" x14ac:dyDescent="0.25">
      <c r="A8" s="265" t="s">
        <v>367</v>
      </c>
      <c r="B8" s="265"/>
      <c r="C8" s="265"/>
      <c r="D8" s="265"/>
      <c r="E8" s="265"/>
      <c r="F8" s="265"/>
      <c r="G8" s="265"/>
      <c r="H8" s="265"/>
      <c r="I8" s="265"/>
      <c r="J8" s="265"/>
      <c r="K8" s="265"/>
      <c r="L8" s="265"/>
      <c r="M8" s="265"/>
      <c r="N8" s="265"/>
      <c r="O8" s="265"/>
      <c r="P8" s="265"/>
      <c r="Q8" s="265"/>
      <c r="R8" s="265"/>
      <c r="S8" s="265"/>
      <c r="T8" s="265"/>
      <c r="U8" s="265"/>
    </row>
    <row r="9" spans="1:21" ht="18.75" customHeight="1" x14ac:dyDescent="0.25">
      <c r="A9" s="261" t="s">
        <v>8</v>
      </c>
      <c r="B9" s="261"/>
      <c r="C9" s="261"/>
      <c r="D9" s="261"/>
      <c r="E9" s="261"/>
      <c r="F9" s="261"/>
      <c r="G9" s="261"/>
      <c r="H9" s="261"/>
      <c r="I9" s="261"/>
      <c r="J9" s="261"/>
      <c r="K9" s="261"/>
      <c r="L9" s="261"/>
      <c r="M9" s="261"/>
      <c r="N9" s="261"/>
      <c r="O9" s="261"/>
      <c r="P9" s="261"/>
      <c r="Q9" s="261"/>
      <c r="R9" s="261"/>
      <c r="S9" s="261"/>
      <c r="T9" s="261"/>
      <c r="U9" s="261"/>
    </row>
    <row r="10" spans="1:21" ht="18.75" x14ac:dyDescent="0.25">
      <c r="A10" s="12"/>
      <c r="B10" s="12"/>
      <c r="C10" s="12"/>
      <c r="D10" s="12"/>
      <c r="E10" s="12"/>
      <c r="F10" s="12"/>
      <c r="G10" s="12"/>
      <c r="H10" s="12"/>
      <c r="I10" s="12"/>
      <c r="J10" s="76"/>
      <c r="K10" s="76"/>
      <c r="L10" s="76"/>
      <c r="M10" s="76"/>
      <c r="N10" s="76"/>
      <c r="O10" s="76"/>
      <c r="P10" s="76"/>
      <c r="Q10" s="76"/>
      <c r="R10" s="76"/>
      <c r="S10" s="76"/>
      <c r="T10" s="76"/>
      <c r="U10" s="76"/>
    </row>
    <row r="11" spans="1:21" x14ac:dyDescent="0.25">
      <c r="A11" s="270" t="s">
        <v>406</v>
      </c>
      <c r="B11" s="265"/>
      <c r="C11" s="265"/>
      <c r="D11" s="265"/>
      <c r="E11" s="265"/>
      <c r="F11" s="265"/>
      <c r="G11" s="265"/>
      <c r="H11" s="265"/>
      <c r="I11" s="265"/>
      <c r="J11" s="265"/>
      <c r="K11" s="265"/>
      <c r="L11" s="265"/>
      <c r="M11" s="265"/>
      <c r="N11" s="265"/>
      <c r="O11" s="265"/>
      <c r="P11" s="265"/>
      <c r="Q11" s="265"/>
      <c r="R11" s="265"/>
      <c r="S11" s="265"/>
      <c r="T11" s="265"/>
      <c r="U11" s="265"/>
    </row>
    <row r="12" spans="1:21" x14ac:dyDescent="0.25">
      <c r="A12" s="261" t="s">
        <v>7</v>
      </c>
      <c r="B12" s="261"/>
      <c r="C12" s="261"/>
      <c r="D12" s="261"/>
      <c r="E12" s="261"/>
      <c r="F12" s="261"/>
      <c r="G12" s="261"/>
      <c r="H12" s="261"/>
      <c r="I12" s="261"/>
      <c r="J12" s="261"/>
      <c r="K12" s="261"/>
      <c r="L12" s="261"/>
      <c r="M12" s="261"/>
      <c r="N12" s="261"/>
      <c r="O12" s="261"/>
      <c r="P12" s="261"/>
      <c r="Q12" s="261"/>
      <c r="R12" s="261"/>
      <c r="S12" s="261"/>
      <c r="T12" s="261"/>
      <c r="U12" s="261"/>
    </row>
    <row r="13" spans="1:21" ht="16.5" customHeight="1" x14ac:dyDescent="0.3">
      <c r="A13" s="10"/>
      <c r="B13" s="10"/>
      <c r="C13" s="10"/>
      <c r="D13" s="10"/>
      <c r="E13" s="10"/>
      <c r="F13" s="10"/>
      <c r="G13" s="10"/>
      <c r="H13" s="10"/>
      <c r="I13" s="10"/>
      <c r="J13" s="75"/>
      <c r="K13" s="75"/>
      <c r="L13" s="75"/>
      <c r="M13" s="75"/>
      <c r="N13" s="75"/>
      <c r="O13" s="75"/>
      <c r="P13" s="75"/>
      <c r="Q13" s="75"/>
      <c r="R13" s="75"/>
      <c r="S13" s="75"/>
      <c r="T13" s="75"/>
      <c r="U13" s="75"/>
    </row>
    <row r="14" spans="1:21" ht="18.75" x14ac:dyDescent="0.25">
      <c r="A14" s="263" t="s">
        <v>359</v>
      </c>
      <c r="B14" s="309"/>
      <c r="C14" s="309"/>
      <c r="D14" s="309"/>
      <c r="E14" s="309"/>
      <c r="F14" s="309"/>
      <c r="G14" s="309"/>
      <c r="H14" s="309"/>
      <c r="I14" s="309"/>
      <c r="J14" s="309"/>
      <c r="K14" s="309"/>
      <c r="L14" s="309"/>
      <c r="M14" s="309"/>
      <c r="N14" s="309"/>
      <c r="O14" s="309"/>
      <c r="P14" s="309"/>
      <c r="Q14" s="309"/>
      <c r="R14" s="309"/>
      <c r="S14" s="309"/>
      <c r="T14" s="309"/>
      <c r="U14" s="309"/>
    </row>
    <row r="15" spans="1:21" ht="15.75" customHeight="1"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row>
    <row r="16" spans="1:21" x14ac:dyDescent="0.25">
      <c r="A16" s="310"/>
      <c r="B16" s="310"/>
      <c r="C16" s="310"/>
      <c r="D16" s="310"/>
      <c r="E16" s="310"/>
      <c r="F16" s="310"/>
      <c r="G16" s="310"/>
      <c r="H16" s="310"/>
      <c r="I16" s="310"/>
      <c r="J16" s="310"/>
      <c r="K16" s="310"/>
      <c r="L16" s="310"/>
      <c r="M16" s="310"/>
      <c r="N16" s="310"/>
      <c r="O16" s="310"/>
      <c r="P16" s="310"/>
      <c r="Q16" s="310"/>
      <c r="R16" s="310"/>
      <c r="S16" s="310"/>
      <c r="T16" s="310"/>
      <c r="U16" s="310"/>
    </row>
    <row r="17" spans="1:24" x14ac:dyDescent="0.25">
      <c r="A17" s="50"/>
      <c r="L17" s="50"/>
      <c r="M17" s="50"/>
      <c r="N17" s="50"/>
      <c r="O17" s="50"/>
      <c r="P17" s="50"/>
      <c r="Q17" s="50"/>
      <c r="R17" s="50"/>
      <c r="S17" s="50"/>
      <c r="T17" s="50"/>
    </row>
    <row r="18" spans="1:24" x14ac:dyDescent="0.25">
      <c r="A18" s="314" t="s">
        <v>318</v>
      </c>
      <c r="B18" s="314"/>
      <c r="C18" s="314"/>
      <c r="D18" s="314"/>
      <c r="E18" s="314"/>
      <c r="F18" s="314"/>
      <c r="G18" s="314"/>
      <c r="H18" s="314"/>
      <c r="I18" s="314"/>
      <c r="J18" s="314"/>
      <c r="K18" s="314"/>
      <c r="L18" s="314"/>
      <c r="M18" s="314"/>
      <c r="N18" s="314"/>
      <c r="O18" s="314"/>
      <c r="P18" s="314"/>
      <c r="Q18" s="314"/>
      <c r="R18" s="314"/>
      <c r="S18" s="314"/>
      <c r="T18" s="314"/>
      <c r="U18" s="314"/>
    </row>
    <row r="19" spans="1:24" x14ac:dyDescent="0.25">
      <c r="A19" s="50"/>
      <c r="B19" s="50"/>
      <c r="C19" s="50"/>
      <c r="D19" s="50"/>
      <c r="E19" s="50"/>
      <c r="F19" s="50"/>
      <c r="L19" s="50"/>
      <c r="M19" s="50"/>
      <c r="N19" s="50"/>
      <c r="O19" s="50"/>
      <c r="P19" s="50"/>
      <c r="Q19" s="50"/>
      <c r="R19" s="50"/>
      <c r="S19" s="50"/>
      <c r="T19" s="50"/>
    </row>
    <row r="20" spans="1:24" ht="33" customHeight="1" x14ac:dyDescent="0.25">
      <c r="A20" s="311" t="s">
        <v>153</v>
      </c>
      <c r="B20" s="311" t="s">
        <v>152</v>
      </c>
      <c r="C20" s="296" t="s">
        <v>151</v>
      </c>
      <c r="D20" s="296"/>
      <c r="E20" s="313" t="s">
        <v>150</v>
      </c>
      <c r="F20" s="313"/>
      <c r="G20" s="311" t="s">
        <v>355</v>
      </c>
      <c r="H20" s="319" t="s">
        <v>349</v>
      </c>
      <c r="I20" s="320"/>
      <c r="J20" s="320"/>
      <c r="K20" s="320"/>
      <c r="L20" s="319" t="s">
        <v>350</v>
      </c>
      <c r="M20" s="320"/>
      <c r="N20" s="320"/>
      <c r="O20" s="320"/>
      <c r="P20" s="319" t="s">
        <v>351</v>
      </c>
      <c r="Q20" s="320"/>
      <c r="R20" s="320"/>
      <c r="S20" s="320"/>
      <c r="T20" s="315" t="s">
        <v>149</v>
      </c>
      <c r="U20" s="316"/>
      <c r="V20" s="74"/>
      <c r="W20" s="74"/>
      <c r="X20" s="74"/>
    </row>
    <row r="21" spans="1:24" ht="99.75" customHeight="1" x14ac:dyDescent="0.25">
      <c r="A21" s="312"/>
      <c r="B21" s="312"/>
      <c r="C21" s="296"/>
      <c r="D21" s="296"/>
      <c r="E21" s="313"/>
      <c r="F21" s="313"/>
      <c r="G21" s="312"/>
      <c r="H21" s="296" t="s">
        <v>2</v>
      </c>
      <c r="I21" s="296"/>
      <c r="J21" s="296" t="s">
        <v>148</v>
      </c>
      <c r="K21" s="296"/>
      <c r="L21" s="296" t="s">
        <v>2</v>
      </c>
      <c r="M21" s="296"/>
      <c r="N21" s="296" t="s">
        <v>148</v>
      </c>
      <c r="O21" s="296"/>
      <c r="P21" s="296" t="s">
        <v>2</v>
      </c>
      <c r="Q21" s="296"/>
      <c r="R21" s="296" t="s">
        <v>148</v>
      </c>
      <c r="S21" s="296"/>
      <c r="T21" s="317"/>
      <c r="U21" s="318"/>
    </row>
    <row r="22" spans="1:24" ht="89.25" customHeight="1" x14ac:dyDescent="0.25">
      <c r="A22" s="303"/>
      <c r="B22" s="303"/>
      <c r="C22" s="71" t="s">
        <v>2</v>
      </c>
      <c r="D22" s="71" t="s">
        <v>146</v>
      </c>
      <c r="E22" s="73" t="s">
        <v>353</v>
      </c>
      <c r="F22" s="73" t="s">
        <v>354</v>
      </c>
      <c r="G22" s="303"/>
      <c r="H22" s="72" t="s">
        <v>307</v>
      </c>
      <c r="I22" s="72" t="s">
        <v>308</v>
      </c>
      <c r="J22" s="72" t="s">
        <v>307</v>
      </c>
      <c r="K22" s="72" t="s">
        <v>308</v>
      </c>
      <c r="L22" s="72" t="s">
        <v>307</v>
      </c>
      <c r="M22" s="72" t="s">
        <v>308</v>
      </c>
      <c r="N22" s="72" t="s">
        <v>307</v>
      </c>
      <c r="O22" s="72" t="s">
        <v>308</v>
      </c>
      <c r="P22" s="72" t="s">
        <v>307</v>
      </c>
      <c r="Q22" s="72" t="s">
        <v>308</v>
      </c>
      <c r="R22" s="72" t="s">
        <v>307</v>
      </c>
      <c r="S22" s="72" t="s">
        <v>308</v>
      </c>
      <c r="T22" s="71" t="s">
        <v>147</v>
      </c>
      <c r="U22" s="71" t="s">
        <v>146</v>
      </c>
    </row>
    <row r="23" spans="1:24" ht="19.5" customHeight="1" x14ac:dyDescent="0.25">
      <c r="A23" s="63">
        <v>1</v>
      </c>
      <c r="B23" s="63">
        <v>2</v>
      </c>
      <c r="C23" s="63">
        <v>3</v>
      </c>
      <c r="D23" s="63">
        <v>4</v>
      </c>
      <c r="E23" s="63">
        <v>5</v>
      </c>
      <c r="F23" s="63">
        <v>6</v>
      </c>
      <c r="G23" s="111">
        <v>7</v>
      </c>
      <c r="H23" s="111">
        <v>8</v>
      </c>
      <c r="I23" s="111">
        <v>9</v>
      </c>
      <c r="J23" s="111">
        <v>10</v>
      </c>
      <c r="K23" s="111">
        <v>11</v>
      </c>
      <c r="L23" s="111">
        <v>12</v>
      </c>
      <c r="M23" s="111">
        <v>13</v>
      </c>
      <c r="N23" s="111">
        <v>14</v>
      </c>
      <c r="O23" s="111">
        <v>15</v>
      </c>
      <c r="P23" s="111">
        <v>16</v>
      </c>
      <c r="Q23" s="111">
        <v>17</v>
      </c>
      <c r="R23" s="111">
        <v>18</v>
      </c>
      <c r="S23" s="111">
        <v>19</v>
      </c>
      <c r="T23" s="111">
        <v>20</v>
      </c>
      <c r="U23" s="111">
        <v>21</v>
      </c>
    </row>
    <row r="24" spans="1:24" ht="47.25" customHeight="1" x14ac:dyDescent="0.25">
      <c r="A24" s="68">
        <v>1</v>
      </c>
      <c r="B24" s="67" t="s">
        <v>145</v>
      </c>
      <c r="C24" s="164">
        <v>0.26400000000000001</v>
      </c>
      <c r="D24" s="164">
        <v>0.224</v>
      </c>
      <c r="E24" s="165">
        <v>0</v>
      </c>
      <c r="F24" s="165">
        <v>0</v>
      </c>
      <c r="G24" s="165">
        <v>0</v>
      </c>
      <c r="H24" s="165"/>
      <c r="I24" s="70"/>
      <c r="J24" s="70"/>
      <c r="K24" s="70"/>
      <c r="L24" s="70"/>
      <c r="M24" s="70"/>
      <c r="N24" s="70"/>
      <c r="O24" s="70"/>
      <c r="P24" s="153"/>
      <c r="Q24" s="153"/>
      <c r="R24" s="153"/>
      <c r="S24" s="70"/>
      <c r="T24" s="164">
        <v>0.26400000000000001</v>
      </c>
      <c r="U24" s="164">
        <v>0.224</v>
      </c>
    </row>
    <row r="25" spans="1:24" ht="24" customHeight="1" x14ac:dyDescent="0.25">
      <c r="A25" s="65" t="s">
        <v>144</v>
      </c>
      <c r="B25" s="48" t="s">
        <v>143</v>
      </c>
      <c r="C25" s="163"/>
      <c r="D25" s="163"/>
      <c r="E25" s="61"/>
      <c r="F25" s="61"/>
      <c r="G25" s="70"/>
      <c r="H25" s="70"/>
      <c r="I25" s="70"/>
      <c r="J25" s="70"/>
      <c r="K25" s="70"/>
      <c r="L25" s="70"/>
      <c r="M25" s="70"/>
      <c r="N25" s="70"/>
      <c r="O25" s="70"/>
      <c r="P25" s="70"/>
      <c r="Q25" s="70"/>
      <c r="R25" s="70"/>
      <c r="S25" s="70"/>
      <c r="T25" s="153"/>
      <c r="U25" s="153"/>
    </row>
    <row r="26" spans="1:24" x14ac:dyDescent="0.25">
      <c r="A26" s="65" t="s">
        <v>142</v>
      </c>
      <c r="B26" s="48" t="s">
        <v>141</v>
      </c>
      <c r="C26" s="62"/>
      <c r="D26" s="62"/>
      <c r="E26" s="62"/>
      <c r="F26" s="62"/>
      <c r="G26" s="163"/>
      <c r="H26" s="163"/>
      <c r="I26" s="163"/>
      <c r="J26" s="163"/>
      <c r="K26" s="163"/>
      <c r="L26" s="163"/>
      <c r="M26" s="163"/>
      <c r="N26" s="163"/>
      <c r="O26" s="62"/>
      <c r="P26" s="62"/>
      <c r="Q26" s="62"/>
      <c r="R26" s="62"/>
      <c r="S26" s="62"/>
      <c r="T26" s="153"/>
      <c r="U26" s="153"/>
    </row>
    <row r="27" spans="1:24" ht="31.5" x14ac:dyDescent="0.25">
      <c r="A27" s="65" t="s">
        <v>140</v>
      </c>
      <c r="B27" s="48" t="s">
        <v>263</v>
      </c>
      <c r="C27" s="164">
        <v>0.26400000000000001</v>
      </c>
      <c r="D27" s="164">
        <v>0.224</v>
      </c>
      <c r="E27" s="165">
        <v>0</v>
      </c>
      <c r="F27" s="165">
        <v>0</v>
      </c>
      <c r="G27" s="151">
        <v>0</v>
      </c>
      <c r="H27" s="70"/>
      <c r="I27" s="70"/>
      <c r="J27" s="70"/>
      <c r="K27" s="70"/>
      <c r="L27" s="70"/>
      <c r="M27" s="70"/>
      <c r="N27" s="70"/>
      <c r="O27" s="70"/>
      <c r="P27" s="153"/>
      <c r="Q27" s="153"/>
      <c r="R27" s="153"/>
      <c r="S27" s="70"/>
      <c r="T27" s="164">
        <v>0.26400000000000001</v>
      </c>
      <c r="U27" s="164">
        <v>0.224</v>
      </c>
    </row>
    <row r="28" spans="1:24" x14ac:dyDescent="0.25">
      <c r="A28" s="65" t="s">
        <v>139</v>
      </c>
      <c r="B28" s="48" t="s">
        <v>138</v>
      </c>
      <c r="C28" s="62"/>
      <c r="D28" s="62"/>
      <c r="E28" s="62"/>
      <c r="F28" s="62"/>
      <c r="G28" s="48"/>
      <c r="H28" s="48"/>
      <c r="I28" s="48"/>
      <c r="J28" s="48"/>
      <c r="K28" s="48"/>
      <c r="L28" s="48"/>
      <c r="M28" s="48"/>
      <c r="N28" s="48"/>
      <c r="O28" s="62"/>
      <c r="P28" s="62"/>
      <c r="Q28" s="62"/>
      <c r="R28" s="62"/>
      <c r="S28" s="62"/>
      <c r="T28" s="62"/>
      <c r="U28" s="150"/>
    </row>
    <row r="29" spans="1:24" x14ac:dyDescent="0.25">
      <c r="A29" s="65" t="s">
        <v>137</v>
      </c>
      <c r="B29" s="69" t="s">
        <v>136</v>
      </c>
      <c r="C29" s="62"/>
      <c r="D29" s="62"/>
      <c r="E29" s="62"/>
      <c r="F29" s="62"/>
      <c r="G29" s="48"/>
      <c r="H29" s="48"/>
      <c r="I29" s="48"/>
      <c r="J29" s="48"/>
      <c r="K29" s="48"/>
      <c r="L29" s="48"/>
      <c r="M29" s="48"/>
      <c r="N29" s="48"/>
      <c r="O29" s="62"/>
      <c r="P29" s="62"/>
      <c r="Q29" s="62"/>
      <c r="R29" s="62"/>
      <c r="S29" s="62"/>
      <c r="T29" s="62"/>
      <c r="U29" s="150"/>
    </row>
    <row r="30" spans="1:24" ht="47.25" x14ac:dyDescent="0.25">
      <c r="A30" s="68" t="s">
        <v>63</v>
      </c>
      <c r="B30" s="67" t="s">
        <v>135</v>
      </c>
      <c r="C30" s="153">
        <v>0.22</v>
      </c>
      <c r="D30" s="153">
        <v>0.187</v>
      </c>
      <c r="E30" s="165">
        <v>0</v>
      </c>
      <c r="F30" s="165">
        <v>0</v>
      </c>
      <c r="G30" s="48"/>
      <c r="H30" s="48"/>
      <c r="I30" s="48"/>
      <c r="J30" s="48"/>
      <c r="K30" s="48"/>
      <c r="L30" s="48"/>
      <c r="M30" s="48"/>
      <c r="N30" s="48"/>
      <c r="O30" s="62"/>
      <c r="P30" s="152"/>
      <c r="Q30" s="70"/>
      <c r="R30" s="152"/>
      <c r="S30" s="62"/>
      <c r="T30" s="153">
        <v>0.22</v>
      </c>
      <c r="U30" s="153">
        <v>0.187</v>
      </c>
    </row>
    <row r="31" spans="1:24" x14ac:dyDescent="0.25">
      <c r="A31" s="68" t="s">
        <v>134</v>
      </c>
      <c r="B31" s="48" t="s">
        <v>133</v>
      </c>
      <c r="C31" s="163"/>
      <c r="D31" s="163"/>
      <c r="E31" s="163"/>
      <c r="F31" s="163"/>
      <c r="G31" s="48"/>
      <c r="H31" s="48"/>
      <c r="I31" s="48"/>
      <c r="J31" s="48"/>
      <c r="K31" s="48"/>
      <c r="L31" s="48"/>
      <c r="M31" s="48"/>
      <c r="N31" s="48"/>
      <c r="O31" s="62"/>
      <c r="P31" s="62"/>
      <c r="Q31" s="62"/>
      <c r="R31" s="62"/>
      <c r="S31" s="62"/>
      <c r="T31" s="62"/>
      <c r="U31" s="150"/>
    </row>
    <row r="32" spans="1:24" ht="31.5" x14ac:dyDescent="0.25">
      <c r="A32" s="68" t="s">
        <v>132</v>
      </c>
      <c r="B32" s="48" t="s">
        <v>131</v>
      </c>
      <c r="C32" s="163"/>
      <c r="D32" s="163"/>
      <c r="E32" s="163"/>
      <c r="F32" s="163"/>
      <c r="G32" s="48"/>
      <c r="H32" s="48"/>
      <c r="I32" s="48"/>
      <c r="J32" s="48"/>
      <c r="K32" s="48"/>
      <c r="L32" s="48"/>
      <c r="M32" s="48"/>
      <c r="N32" s="48"/>
      <c r="O32" s="62"/>
      <c r="P32" s="62"/>
      <c r="Q32" s="62"/>
      <c r="R32" s="62"/>
      <c r="S32" s="62"/>
      <c r="T32" s="62"/>
      <c r="U32" s="150"/>
    </row>
    <row r="33" spans="1:21" x14ac:dyDescent="0.25">
      <c r="A33" s="68" t="s">
        <v>130</v>
      </c>
      <c r="B33" s="48" t="s">
        <v>129</v>
      </c>
      <c r="C33" s="153">
        <v>0.22</v>
      </c>
      <c r="D33" s="153">
        <v>0.187</v>
      </c>
      <c r="E33" s="165">
        <v>0</v>
      </c>
      <c r="F33" s="165">
        <v>0</v>
      </c>
      <c r="G33" s="62">
        <v>0</v>
      </c>
      <c r="H33" s="48"/>
      <c r="I33" s="48"/>
      <c r="J33" s="48"/>
      <c r="K33" s="48"/>
      <c r="L33" s="48"/>
      <c r="M33" s="48"/>
      <c r="N33" s="48"/>
      <c r="O33" s="62"/>
      <c r="P33" s="152"/>
      <c r="Q33" s="70"/>
      <c r="R33" s="152"/>
      <c r="S33" s="62"/>
      <c r="T33" s="153">
        <v>0.22</v>
      </c>
      <c r="U33" s="153">
        <v>0.187</v>
      </c>
    </row>
    <row r="34" spans="1:21" x14ac:dyDescent="0.25">
      <c r="A34" s="68" t="s">
        <v>128</v>
      </c>
      <c r="B34" s="48" t="s">
        <v>127</v>
      </c>
      <c r="C34" s="155"/>
      <c r="D34" s="155"/>
      <c r="E34" s="63"/>
      <c r="F34" s="63"/>
      <c r="G34" s="48"/>
      <c r="H34" s="48"/>
      <c r="I34" s="48"/>
      <c r="J34" s="48"/>
      <c r="K34" s="48"/>
      <c r="L34" s="48"/>
      <c r="M34" s="48"/>
      <c r="N34" s="48"/>
      <c r="O34" s="62"/>
      <c r="P34" s="62"/>
      <c r="Q34" s="62"/>
      <c r="R34" s="62"/>
      <c r="S34" s="62"/>
      <c r="T34" s="62"/>
      <c r="U34" s="61"/>
    </row>
    <row r="35" spans="1:21" ht="31.5" x14ac:dyDescent="0.25">
      <c r="A35" s="68" t="s">
        <v>62</v>
      </c>
      <c r="B35" s="67" t="s">
        <v>126</v>
      </c>
      <c r="C35" s="155"/>
      <c r="D35" s="155"/>
      <c r="E35" s="48"/>
      <c r="F35" s="48"/>
      <c r="G35" s="48"/>
      <c r="H35" s="48"/>
      <c r="I35" s="48"/>
      <c r="J35" s="48"/>
      <c r="K35" s="48"/>
      <c r="L35" s="48"/>
      <c r="M35" s="48"/>
      <c r="N35" s="48"/>
      <c r="O35" s="62"/>
      <c r="P35" s="62"/>
      <c r="Q35" s="62"/>
      <c r="R35" s="62"/>
      <c r="S35" s="62"/>
      <c r="T35" s="62"/>
      <c r="U35" s="61"/>
    </row>
    <row r="36" spans="1:21" ht="31.5" x14ac:dyDescent="0.25">
      <c r="A36" s="65" t="s">
        <v>125</v>
      </c>
      <c r="B36" s="64" t="s">
        <v>124</v>
      </c>
      <c r="C36" s="154"/>
      <c r="D36" s="155"/>
      <c r="E36" s="48"/>
      <c r="F36" s="48"/>
      <c r="G36" s="48"/>
      <c r="H36" s="48"/>
      <c r="I36" s="48"/>
      <c r="J36" s="48"/>
      <c r="K36" s="48"/>
      <c r="L36" s="48"/>
      <c r="M36" s="48"/>
      <c r="N36" s="48"/>
      <c r="O36" s="62"/>
      <c r="P36" s="62"/>
      <c r="Q36" s="62"/>
      <c r="R36" s="62"/>
      <c r="S36" s="62"/>
      <c r="T36" s="62"/>
      <c r="U36" s="61"/>
    </row>
    <row r="37" spans="1:21" x14ac:dyDescent="0.25">
      <c r="A37" s="65" t="s">
        <v>123</v>
      </c>
      <c r="B37" s="64" t="s">
        <v>113</v>
      </c>
      <c r="C37" s="154"/>
      <c r="D37" s="155"/>
      <c r="E37" s="48"/>
      <c r="F37" s="48"/>
      <c r="G37" s="48"/>
      <c r="H37" s="48"/>
      <c r="I37" s="48"/>
      <c r="J37" s="48"/>
      <c r="K37" s="48"/>
      <c r="L37" s="48"/>
      <c r="M37" s="48"/>
      <c r="N37" s="48"/>
      <c r="O37" s="62"/>
      <c r="P37" s="62"/>
      <c r="Q37" s="62"/>
      <c r="R37" s="62"/>
      <c r="S37" s="62"/>
      <c r="T37" s="62"/>
      <c r="U37" s="61"/>
    </row>
    <row r="38" spans="1:21" x14ac:dyDescent="0.25">
      <c r="A38" s="65" t="s">
        <v>122</v>
      </c>
      <c r="B38" s="64" t="s">
        <v>111</v>
      </c>
      <c r="C38" s="154"/>
      <c r="D38" s="155"/>
      <c r="E38" s="48"/>
      <c r="F38" s="48"/>
      <c r="G38" s="48"/>
      <c r="H38" s="48"/>
      <c r="I38" s="48"/>
      <c r="J38" s="48"/>
      <c r="K38" s="48"/>
      <c r="L38" s="48"/>
      <c r="M38" s="48"/>
      <c r="N38" s="48"/>
      <c r="O38" s="62"/>
      <c r="P38" s="62"/>
      <c r="Q38" s="62"/>
      <c r="R38" s="62"/>
      <c r="S38" s="62"/>
      <c r="T38" s="62"/>
      <c r="U38" s="61"/>
    </row>
    <row r="39" spans="1:21" ht="31.5" x14ac:dyDescent="0.25">
      <c r="A39" s="65" t="s">
        <v>121</v>
      </c>
      <c r="B39" s="48" t="s">
        <v>109</v>
      </c>
      <c r="C39" s="62"/>
      <c r="D39" s="155"/>
      <c r="E39" s="48"/>
      <c r="F39" s="48"/>
      <c r="G39" s="48"/>
      <c r="H39" s="48"/>
      <c r="I39" s="48"/>
      <c r="J39" s="48"/>
      <c r="K39" s="48"/>
      <c r="L39" s="48"/>
      <c r="M39" s="48"/>
      <c r="N39" s="48"/>
      <c r="O39" s="62"/>
      <c r="P39" s="62"/>
      <c r="Q39" s="62"/>
      <c r="R39" s="62"/>
      <c r="S39" s="62"/>
      <c r="T39" s="62"/>
      <c r="U39" s="61"/>
    </row>
    <row r="40" spans="1:21" ht="31.5" x14ac:dyDescent="0.25">
      <c r="A40" s="65" t="s">
        <v>120</v>
      </c>
      <c r="B40" s="48" t="s">
        <v>107</v>
      </c>
      <c r="C40" s="62"/>
      <c r="D40" s="155"/>
      <c r="E40" s="48"/>
      <c r="F40" s="48"/>
      <c r="G40" s="48"/>
      <c r="H40" s="48"/>
      <c r="I40" s="48"/>
      <c r="J40" s="48"/>
      <c r="K40" s="48"/>
      <c r="L40" s="48"/>
      <c r="M40" s="48"/>
      <c r="N40" s="48"/>
      <c r="O40" s="62"/>
      <c r="P40" s="62"/>
      <c r="Q40" s="62"/>
      <c r="R40" s="62"/>
      <c r="S40" s="62"/>
      <c r="T40" s="62"/>
      <c r="U40" s="61"/>
    </row>
    <row r="41" spans="1:21" x14ac:dyDescent="0.25">
      <c r="A41" s="65" t="s">
        <v>119</v>
      </c>
      <c r="B41" s="48" t="s">
        <v>105</v>
      </c>
      <c r="C41" s="62"/>
      <c r="D41" s="155"/>
      <c r="E41" s="48"/>
      <c r="F41" s="48"/>
      <c r="G41" s="48"/>
      <c r="H41" s="48"/>
      <c r="I41" s="48"/>
      <c r="J41" s="48"/>
      <c r="K41" s="48"/>
      <c r="L41" s="48"/>
      <c r="M41" s="48"/>
      <c r="N41" s="48"/>
      <c r="O41" s="62"/>
      <c r="P41" s="62"/>
      <c r="Q41" s="62"/>
      <c r="R41" s="62"/>
      <c r="S41" s="62"/>
      <c r="T41" s="62"/>
      <c r="U41" s="61"/>
    </row>
    <row r="42" spans="1:21" ht="18.75" x14ac:dyDescent="0.25">
      <c r="A42" s="65" t="s">
        <v>118</v>
      </c>
      <c r="B42" s="64" t="s">
        <v>103</v>
      </c>
      <c r="C42" s="154" t="s">
        <v>358</v>
      </c>
      <c r="D42" s="155" t="s">
        <v>358</v>
      </c>
      <c r="E42" s="148">
        <v>0</v>
      </c>
      <c r="F42" s="148">
        <v>0</v>
      </c>
      <c r="G42" s="48"/>
      <c r="H42" s="48"/>
      <c r="I42" s="48"/>
      <c r="J42" s="48"/>
      <c r="K42" s="48"/>
      <c r="L42" s="48"/>
      <c r="M42" s="48"/>
      <c r="N42" s="48"/>
      <c r="O42" s="62"/>
      <c r="P42" s="48"/>
      <c r="Q42" s="48"/>
      <c r="R42" s="48"/>
      <c r="S42" s="62"/>
      <c r="T42" s="154" t="s">
        <v>358</v>
      </c>
      <c r="U42" s="143" t="s">
        <v>358</v>
      </c>
    </row>
    <row r="43" spans="1:21" x14ac:dyDescent="0.25">
      <c r="A43" s="68" t="s">
        <v>61</v>
      </c>
      <c r="B43" s="67" t="s">
        <v>117</v>
      </c>
      <c r="C43" s="155"/>
      <c r="D43" s="155"/>
      <c r="E43" s="48"/>
      <c r="F43" s="48"/>
      <c r="G43" s="48"/>
      <c r="H43" s="48"/>
      <c r="I43" s="48"/>
      <c r="J43" s="48"/>
      <c r="K43" s="48"/>
      <c r="L43" s="48"/>
      <c r="M43" s="48"/>
      <c r="N43" s="48"/>
      <c r="O43" s="62"/>
      <c r="P43" s="62"/>
      <c r="Q43" s="62"/>
      <c r="R43" s="62"/>
      <c r="S43" s="62"/>
      <c r="T43" s="62"/>
      <c r="U43" s="61"/>
    </row>
    <row r="44" spans="1:21" x14ac:dyDescent="0.25">
      <c r="A44" s="65" t="s">
        <v>116</v>
      </c>
      <c r="B44" s="48" t="s">
        <v>115</v>
      </c>
      <c r="C44" s="62"/>
      <c r="D44" s="155"/>
      <c r="E44" s="48"/>
      <c r="F44" s="48"/>
      <c r="G44" s="48"/>
      <c r="H44" s="48"/>
      <c r="I44" s="48"/>
      <c r="J44" s="48"/>
      <c r="K44" s="48"/>
      <c r="L44" s="48"/>
      <c r="M44" s="48"/>
      <c r="N44" s="48"/>
      <c r="O44" s="62"/>
      <c r="P44" s="62"/>
      <c r="Q44" s="62"/>
      <c r="R44" s="62"/>
      <c r="S44" s="62"/>
      <c r="T44" s="62"/>
      <c r="U44" s="61"/>
    </row>
    <row r="45" spans="1:21" x14ac:dyDescent="0.25">
      <c r="A45" s="65" t="s">
        <v>114</v>
      </c>
      <c r="B45" s="48" t="s">
        <v>113</v>
      </c>
      <c r="C45" s="62"/>
      <c r="D45" s="155"/>
      <c r="E45" s="48"/>
      <c r="F45" s="48"/>
      <c r="G45" s="48"/>
      <c r="H45" s="48"/>
      <c r="I45" s="48"/>
      <c r="J45" s="48"/>
      <c r="K45" s="48"/>
      <c r="L45" s="48"/>
      <c r="M45" s="48"/>
      <c r="N45" s="48"/>
      <c r="O45" s="62"/>
      <c r="P45" s="62"/>
      <c r="Q45" s="62"/>
      <c r="R45" s="62"/>
      <c r="S45" s="62"/>
      <c r="T45" s="62"/>
      <c r="U45" s="61"/>
    </row>
    <row r="46" spans="1:21" x14ac:dyDescent="0.25">
      <c r="A46" s="65" t="s">
        <v>112</v>
      </c>
      <c r="B46" s="48" t="s">
        <v>111</v>
      </c>
      <c r="C46" s="62"/>
      <c r="D46" s="155"/>
      <c r="E46" s="48"/>
      <c r="F46" s="48"/>
      <c r="G46" s="48"/>
      <c r="H46" s="48"/>
      <c r="I46" s="48"/>
      <c r="J46" s="48"/>
      <c r="K46" s="48"/>
      <c r="L46" s="48"/>
      <c r="M46" s="48"/>
      <c r="N46" s="48"/>
      <c r="O46" s="62"/>
      <c r="P46" s="62"/>
      <c r="Q46" s="62"/>
      <c r="R46" s="62"/>
      <c r="S46" s="62"/>
      <c r="T46" s="62"/>
      <c r="U46" s="61"/>
    </row>
    <row r="47" spans="1:21" ht="31.5" x14ac:dyDescent="0.25">
      <c r="A47" s="65" t="s">
        <v>110</v>
      </c>
      <c r="B47" s="48" t="s">
        <v>109</v>
      </c>
      <c r="C47" s="62"/>
      <c r="D47" s="155"/>
      <c r="E47" s="48"/>
      <c r="F47" s="48"/>
      <c r="G47" s="48"/>
      <c r="H47" s="48"/>
      <c r="I47" s="48"/>
      <c r="J47" s="48"/>
      <c r="K47" s="48"/>
      <c r="L47" s="48"/>
      <c r="M47" s="48"/>
      <c r="N47" s="48"/>
      <c r="O47" s="62"/>
      <c r="P47" s="62"/>
      <c r="Q47" s="62"/>
      <c r="R47" s="62"/>
      <c r="S47" s="62"/>
      <c r="T47" s="62"/>
      <c r="U47" s="61"/>
    </row>
    <row r="48" spans="1:21" ht="31.5" x14ac:dyDescent="0.25">
      <c r="A48" s="65" t="s">
        <v>108</v>
      </c>
      <c r="B48" s="48" t="s">
        <v>107</v>
      </c>
      <c r="C48" s="62"/>
      <c r="D48" s="155"/>
      <c r="E48" s="48"/>
      <c r="F48" s="48"/>
      <c r="G48" s="48"/>
      <c r="H48" s="48"/>
      <c r="I48" s="48"/>
      <c r="J48" s="48"/>
      <c r="K48" s="48"/>
      <c r="L48" s="48"/>
      <c r="M48" s="48"/>
      <c r="N48" s="48"/>
      <c r="O48" s="62"/>
      <c r="P48" s="62"/>
      <c r="Q48" s="62"/>
      <c r="R48" s="62"/>
      <c r="S48" s="62"/>
      <c r="T48" s="62"/>
      <c r="U48" s="61"/>
    </row>
    <row r="49" spans="1:21" x14ac:dyDescent="0.25">
      <c r="A49" s="65" t="s">
        <v>106</v>
      </c>
      <c r="B49" s="48" t="s">
        <v>105</v>
      </c>
      <c r="C49" s="62"/>
      <c r="D49" s="155"/>
      <c r="E49" s="48"/>
      <c r="F49" s="48"/>
      <c r="G49" s="48"/>
      <c r="H49" s="48"/>
      <c r="I49" s="48"/>
      <c r="J49" s="48"/>
      <c r="K49" s="48"/>
      <c r="L49" s="48"/>
      <c r="M49" s="48"/>
      <c r="N49" s="48"/>
      <c r="O49" s="62"/>
      <c r="P49" s="62"/>
      <c r="Q49" s="62"/>
      <c r="R49" s="62"/>
      <c r="S49" s="62"/>
      <c r="T49" s="62"/>
      <c r="U49" s="61"/>
    </row>
    <row r="50" spans="1:21" ht="18.75" x14ac:dyDescent="0.25">
      <c r="A50" s="65" t="s">
        <v>104</v>
      </c>
      <c r="B50" s="64" t="s">
        <v>103</v>
      </c>
      <c r="C50" s="154" t="s">
        <v>358</v>
      </c>
      <c r="D50" s="155" t="s">
        <v>358</v>
      </c>
      <c r="E50" s="48"/>
      <c r="F50" s="48"/>
      <c r="G50" s="48"/>
      <c r="H50" s="48"/>
      <c r="I50" s="48"/>
      <c r="J50" s="48"/>
      <c r="K50" s="48"/>
      <c r="L50" s="48"/>
      <c r="M50" s="48"/>
      <c r="N50" s="48"/>
      <c r="O50" s="62"/>
      <c r="P50" s="62"/>
      <c r="Q50" s="62"/>
      <c r="R50" s="62"/>
      <c r="S50" s="62"/>
      <c r="T50" s="154" t="s">
        <v>358</v>
      </c>
      <c r="U50" s="143" t="s">
        <v>358</v>
      </c>
    </row>
    <row r="51" spans="1:21" ht="35.25" customHeight="1" x14ac:dyDescent="0.25">
      <c r="A51" s="68" t="s">
        <v>59</v>
      </c>
      <c r="B51" s="67" t="s">
        <v>102</v>
      </c>
      <c r="C51" s="153">
        <v>0.22</v>
      </c>
      <c r="D51" s="153">
        <v>0.187</v>
      </c>
      <c r="E51" s="165">
        <v>0</v>
      </c>
      <c r="F51" s="165">
        <v>0</v>
      </c>
      <c r="G51" s="48">
        <v>0</v>
      </c>
      <c r="H51" s="48"/>
      <c r="I51" s="48"/>
      <c r="J51" s="48"/>
      <c r="K51" s="48"/>
      <c r="L51" s="145"/>
      <c r="M51" s="145"/>
      <c r="N51" s="145"/>
      <c r="O51" s="145"/>
      <c r="P51" s="152"/>
      <c r="Q51" s="70"/>
      <c r="R51" s="152"/>
      <c r="S51" s="62"/>
      <c r="T51" s="153">
        <v>0.22</v>
      </c>
      <c r="U51" s="153">
        <v>0.187</v>
      </c>
    </row>
    <row r="52" spans="1:21" x14ac:dyDescent="0.25">
      <c r="A52" s="65" t="s">
        <v>101</v>
      </c>
      <c r="B52" s="48" t="s">
        <v>100</v>
      </c>
      <c r="C52" s="153">
        <v>0.22</v>
      </c>
      <c r="D52" s="153">
        <v>0.187</v>
      </c>
      <c r="E52" s="165">
        <v>0</v>
      </c>
      <c r="F52" s="165">
        <v>0</v>
      </c>
      <c r="G52" s="48">
        <v>0</v>
      </c>
      <c r="H52" s="48"/>
      <c r="I52" s="48"/>
      <c r="J52" s="48"/>
      <c r="K52" s="48"/>
      <c r="L52" s="48"/>
      <c r="M52" s="48"/>
      <c r="N52" s="48"/>
      <c r="O52" s="62"/>
      <c r="P52" s="152"/>
      <c r="Q52" s="70"/>
      <c r="R52" s="152"/>
      <c r="S52" s="62"/>
      <c r="T52" s="153">
        <v>0.22</v>
      </c>
      <c r="U52" s="153">
        <v>0.187</v>
      </c>
    </row>
    <row r="53" spans="1:21" x14ac:dyDescent="0.25">
      <c r="A53" s="65" t="s">
        <v>99</v>
      </c>
      <c r="B53" s="48" t="s">
        <v>93</v>
      </c>
      <c r="C53" s="62"/>
      <c r="D53" s="155"/>
      <c r="E53" s="63"/>
      <c r="F53" s="63"/>
      <c r="G53" s="48"/>
      <c r="H53" s="48"/>
      <c r="I53" s="48"/>
      <c r="J53" s="48"/>
      <c r="K53" s="48"/>
      <c r="L53" s="48"/>
      <c r="M53" s="48"/>
      <c r="N53" s="48"/>
      <c r="O53" s="62"/>
      <c r="P53" s="62"/>
      <c r="Q53" s="62"/>
      <c r="R53" s="62"/>
      <c r="S53" s="62"/>
      <c r="T53" s="62"/>
      <c r="U53" s="61"/>
    </row>
    <row r="54" spans="1:21" x14ac:dyDescent="0.25">
      <c r="A54" s="65" t="s">
        <v>98</v>
      </c>
      <c r="B54" s="64" t="s">
        <v>92</v>
      </c>
      <c r="C54" s="154"/>
      <c r="D54" s="155"/>
      <c r="E54" s="63"/>
      <c r="F54" s="63"/>
      <c r="G54" s="48"/>
      <c r="H54" s="48"/>
      <c r="I54" s="48"/>
      <c r="J54" s="48"/>
      <c r="K54" s="48"/>
      <c r="L54" s="48"/>
      <c r="M54" s="48"/>
      <c r="N54" s="48"/>
      <c r="O54" s="62"/>
      <c r="P54" s="62"/>
      <c r="Q54" s="62"/>
      <c r="R54" s="62"/>
      <c r="S54" s="62"/>
      <c r="T54" s="62"/>
      <c r="U54" s="61"/>
    </row>
    <row r="55" spans="1:21" x14ac:dyDescent="0.25">
      <c r="A55" s="65" t="s">
        <v>97</v>
      </c>
      <c r="B55" s="64" t="s">
        <v>91</v>
      </c>
      <c r="C55" s="154"/>
      <c r="D55" s="155"/>
      <c r="E55" s="63"/>
      <c r="F55" s="63"/>
      <c r="G55" s="48"/>
      <c r="H55" s="48"/>
      <c r="I55" s="48"/>
      <c r="J55" s="48"/>
      <c r="K55" s="48"/>
      <c r="L55" s="48"/>
      <c r="M55" s="48"/>
      <c r="N55" s="48"/>
      <c r="O55" s="62"/>
      <c r="P55" s="62"/>
      <c r="Q55" s="62"/>
      <c r="R55" s="62"/>
      <c r="S55" s="62"/>
      <c r="T55" s="62"/>
      <c r="U55" s="61"/>
    </row>
    <row r="56" spans="1:21" x14ac:dyDescent="0.25">
      <c r="A56" s="65" t="s">
        <v>96</v>
      </c>
      <c r="B56" s="64" t="s">
        <v>90</v>
      </c>
      <c r="C56" s="154"/>
      <c r="D56" s="155"/>
      <c r="E56" s="63"/>
      <c r="F56" s="63"/>
      <c r="G56" s="48"/>
      <c r="H56" s="48"/>
      <c r="I56" s="48"/>
      <c r="J56" s="48"/>
      <c r="K56" s="48"/>
      <c r="L56" s="48"/>
      <c r="M56" s="48"/>
      <c r="N56" s="48"/>
      <c r="O56" s="62"/>
      <c r="P56" s="62"/>
      <c r="Q56" s="62"/>
      <c r="R56" s="62"/>
      <c r="S56" s="62"/>
      <c r="T56" s="62"/>
      <c r="U56" s="61"/>
    </row>
    <row r="57" spans="1:21" ht="18.75" x14ac:dyDescent="0.25">
      <c r="A57" s="65" t="s">
        <v>95</v>
      </c>
      <c r="B57" s="64" t="s">
        <v>89</v>
      </c>
      <c r="C57" s="154" t="s">
        <v>358</v>
      </c>
      <c r="D57" s="155" t="s">
        <v>358</v>
      </c>
      <c r="E57" s="148">
        <v>0</v>
      </c>
      <c r="F57" s="148">
        <v>0</v>
      </c>
      <c r="G57" s="48">
        <v>0</v>
      </c>
      <c r="H57" s="48"/>
      <c r="I57" s="48"/>
      <c r="J57" s="48"/>
      <c r="K57" s="48"/>
      <c r="L57" s="48"/>
      <c r="M57" s="48"/>
      <c r="N57" s="48"/>
      <c r="O57" s="62"/>
      <c r="P57" s="48"/>
      <c r="Q57" s="48"/>
      <c r="R57" s="48"/>
      <c r="S57" s="62"/>
      <c r="T57" s="154" t="s">
        <v>358</v>
      </c>
      <c r="U57" s="143" t="s">
        <v>358</v>
      </c>
    </row>
    <row r="58" spans="1:21" ht="36.75" customHeight="1" x14ac:dyDescent="0.25">
      <c r="A58" s="68" t="s">
        <v>58</v>
      </c>
      <c r="B58" s="88" t="s">
        <v>194</v>
      </c>
      <c r="C58" s="154"/>
      <c r="D58" s="155"/>
      <c r="E58" s="63"/>
      <c r="F58" s="63"/>
      <c r="G58" s="48"/>
      <c r="H58" s="48"/>
      <c r="I58" s="48"/>
      <c r="J58" s="48"/>
      <c r="K58" s="48"/>
      <c r="L58" s="48"/>
      <c r="M58" s="48"/>
      <c r="N58" s="48"/>
      <c r="O58" s="62"/>
      <c r="P58" s="62"/>
      <c r="Q58" s="62"/>
      <c r="R58" s="62"/>
      <c r="S58" s="62"/>
      <c r="T58" s="62"/>
      <c r="U58" s="61"/>
    </row>
    <row r="59" spans="1:21" x14ac:dyDescent="0.25">
      <c r="A59" s="68" t="s">
        <v>56</v>
      </c>
      <c r="B59" s="67" t="s">
        <v>94</v>
      </c>
      <c r="C59" s="155"/>
      <c r="D59" s="155"/>
      <c r="E59" s="48"/>
      <c r="F59" s="48"/>
      <c r="G59" s="48"/>
      <c r="H59" s="48"/>
      <c r="I59" s="48"/>
      <c r="J59" s="48"/>
      <c r="K59" s="48"/>
      <c r="L59" s="48"/>
      <c r="M59" s="48"/>
      <c r="N59" s="48"/>
      <c r="O59" s="62"/>
      <c r="P59" s="62"/>
      <c r="Q59" s="62"/>
      <c r="R59" s="62"/>
      <c r="S59" s="62"/>
      <c r="T59" s="62"/>
      <c r="U59" s="61"/>
    </row>
    <row r="60" spans="1:21" x14ac:dyDescent="0.25">
      <c r="A60" s="65" t="s">
        <v>188</v>
      </c>
      <c r="B60" s="66" t="s">
        <v>115</v>
      </c>
      <c r="C60" s="156"/>
      <c r="D60" s="155"/>
      <c r="E60" s="48"/>
      <c r="F60" s="48"/>
      <c r="G60" s="48"/>
      <c r="H60" s="48"/>
      <c r="I60" s="48"/>
      <c r="J60" s="48"/>
      <c r="K60" s="48"/>
      <c r="L60" s="48"/>
      <c r="M60" s="48"/>
      <c r="N60" s="48"/>
      <c r="O60" s="62"/>
      <c r="P60" s="62"/>
      <c r="Q60" s="62"/>
      <c r="R60" s="62"/>
      <c r="S60" s="62"/>
      <c r="T60" s="62"/>
      <c r="U60" s="61"/>
    </row>
    <row r="61" spans="1:21" x14ac:dyDescent="0.25">
      <c r="A61" s="65" t="s">
        <v>189</v>
      </c>
      <c r="B61" s="66" t="s">
        <v>113</v>
      </c>
      <c r="C61" s="156"/>
      <c r="D61" s="155"/>
      <c r="E61" s="48"/>
      <c r="F61" s="48"/>
      <c r="G61" s="48"/>
      <c r="H61" s="48"/>
      <c r="I61" s="48"/>
      <c r="J61" s="48"/>
      <c r="K61" s="48"/>
      <c r="L61" s="48"/>
      <c r="M61" s="48"/>
      <c r="N61" s="48"/>
      <c r="O61" s="62"/>
      <c r="P61" s="62"/>
      <c r="Q61" s="62"/>
      <c r="R61" s="62"/>
      <c r="S61" s="62"/>
      <c r="T61" s="62"/>
      <c r="U61" s="61"/>
    </row>
    <row r="62" spans="1:21" x14ac:dyDescent="0.25">
      <c r="A62" s="65" t="s">
        <v>190</v>
      </c>
      <c r="B62" s="66" t="s">
        <v>111</v>
      </c>
      <c r="C62" s="156"/>
      <c r="D62" s="155"/>
      <c r="E62" s="48"/>
      <c r="F62" s="48"/>
      <c r="G62" s="48"/>
      <c r="H62" s="48"/>
      <c r="I62" s="48"/>
      <c r="J62" s="48"/>
      <c r="K62" s="48"/>
      <c r="L62" s="48"/>
      <c r="M62" s="48"/>
      <c r="N62" s="48"/>
      <c r="O62" s="62"/>
      <c r="P62" s="62"/>
      <c r="Q62" s="62"/>
      <c r="R62" s="62"/>
      <c r="S62" s="62"/>
      <c r="T62" s="62"/>
      <c r="U62" s="61"/>
    </row>
    <row r="63" spans="1:21" x14ac:dyDescent="0.25">
      <c r="A63" s="65" t="s">
        <v>191</v>
      </c>
      <c r="B63" s="66" t="s">
        <v>193</v>
      </c>
      <c r="C63" s="156"/>
      <c r="D63" s="155"/>
      <c r="E63" s="48"/>
      <c r="F63" s="48"/>
      <c r="G63" s="48"/>
      <c r="H63" s="48"/>
      <c r="I63" s="48"/>
      <c r="J63" s="48"/>
      <c r="K63" s="48"/>
      <c r="L63" s="48"/>
      <c r="M63" s="48"/>
      <c r="N63" s="48"/>
      <c r="O63" s="62"/>
      <c r="P63" s="62"/>
      <c r="Q63" s="62"/>
      <c r="R63" s="62"/>
      <c r="S63" s="62"/>
      <c r="T63" s="62"/>
      <c r="U63" s="61"/>
    </row>
    <row r="64" spans="1:21" ht="18.75" x14ac:dyDescent="0.25">
      <c r="A64" s="65" t="s">
        <v>192</v>
      </c>
      <c r="B64" s="64" t="s">
        <v>89</v>
      </c>
      <c r="C64" s="154"/>
      <c r="D64" s="155"/>
      <c r="E64" s="48"/>
      <c r="F64" s="48"/>
      <c r="G64" s="48"/>
      <c r="H64" s="48"/>
      <c r="I64" s="48"/>
      <c r="J64" s="48"/>
      <c r="K64" s="48"/>
      <c r="L64" s="48"/>
      <c r="M64" s="48"/>
      <c r="N64" s="48"/>
      <c r="O64" s="62"/>
      <c r="P64" s="62"/>
      <c r="Q64" s="62"/>
      <c r="R64" s="62"/>
      <c r="S64" s="62"/>
      <c r="T64" s="62"/>
      <c r="U64" s="61"/>
    </row>
    <row r="65" spans="1:20" x14ac:dyDescent="0.25">
      <c r="A65" s="59"/>
      <c r="B65" s="60"/>
      <c r="C65" s="60"/>
      <c r="D65" s="60"/>
      <c r="E65" s="60"/>
      <c r="F65" s="60"/>
      <c r="G65" s="60"/>
      <c r="H65" s="60"/>
      <c r="I65" s="60"/>
      <c r="J65" s="60"/>
      <c r="K65" s="60"/>
      <c r="L65" s="59"/>
      <c r="M65" s="59"/>
      <c r="N65" s="50"/>
      <c r="O65" s="50"/>
      <c r="P65" s="50"/>
      <c r="Q65" s="50"/>
      <c r="R65" s="50"/>
      <c r="S65" s="50"/>
      <c r="T65" s="50"/>
    </row>
    <row r="66" spans="1:20" ht="54" customHeight="1" x14ac:dyDescent="0.25">
      <c r="A66" s="50"/>
      <c r="B66" s="323"/>
      <c r="C66" s="323"/>
      <c r="D66" s="323"/>
      <c r="E66" s="323"/>
      <c r="F66" s="323"/>
      <c r="G66" s="323"/>
      <c r="H66" s="323"/>
      <c r="I66" s="323"/>
      <c r="J66" s="54"/>
      <c r="K66" s="54"/>
      <c r="L66" s="58"/>
      <c r="M66" s="58"/>
      <c r="N66" s="58"/>
      <c r="O66" s="58"/>
      <c r="P66" s="58"/>
      <c r="Q66" s="58"/>
      <c r="R66" s="58"/>
      <c r="S66" s="58"/>
      <c r="T66" s="58"/>
    </row>
    <row r="67" spans="1:20" x14ac:dyDescent="0.25">
      <c r="A67" s="50"/>
      <c r="B67" s="50"/>
      <c r="C67" s="50"/>
      <c r="D67" s="50"/>
      <c r="E67" s="50"/>
      <c r="F67" s="50"/>
      <c r="L67" s="50"/>
      <c r="M67" s="50"/>
      <c r="N67" s="50"/>
      <c r="O67" s="50"/>
      <c r="P67" s="50"/>
      <c r="Q67" s="50"/>
      <c r="R67" s="50"/>
      <c r="S67" s="50"/>
      <c r="T67" s="50"/>
    </row>
    <row r="68" spans="1:20" ht="50.25" customHeight="1" x14ac:dyDescent="0.25">
      <c r="A68" s="50"/>
      <c r="B68" s="324"/>
      <c r="C68" s="324"/>
      <c r="D68" s="324"/>
      <c r="E68" s="324"/>
      <c r="F68" s="324"/>
      <c r="G68" s="324"/>
      <c r="H68" s="324"/>
      <c r="I68" s="324"/>
      <c r="J68" s="55"/>
      <c r="K68" s="55"/>
      <c r="L68" s="50"/>
      <c r="M68" s="50"/>
      <c r="N68" s="50"/>
      <c r="O68" s="50"/>
      <c r="P68" s="50"/>
      <c r="Q68" s="50"/>
      <c r="R68" s="50"/>
      <c r="S68" s="50"/>
      <c r="T68" s="50"/>
    </row>
    <row r="69" spans="1:20" x14ac:dyDescent="0.25">
      <c r="A69" s="50"/>
      <c r="B69" s="50"/>
      <c r="C69" s="50"/>
      <c r="D69" s="50"/>
      <c r="E69" s="50"/>
      <c r="F69" s="50"/>
      <c r="L69" s="50"/>
      <c r="M69" s="50"/>
      <c r="N69" s="50"/>
      <c r="O69" s="50"/>
      <c r="P69" s="50"/>
      <c r="Q69" s="50"/>
      <c r="R69" s="50"/>
      <c r="S69" s="50"/>
      <c r="T69" s="50"/>
    </row>
    <row r="70" spans="1:20" ht="36.75" customHeight="1" x14ac:dyDescent="0.25">
      <c r="A70" s="50"/>
      <c r="B70" s="323"/>
      <c r="C70" s="323"/>
      <c r="D70" s="323"/>
      <c r="E70" s="323"/>
      <c r="F70" s="323"/>
      <c r="G70" s="323"/>
      <c r="H70" s="323"/>
      <c r="I70" s="323"/>
      <c r="J70" s="54"/>
      <c r="K70" s="54"/>
      <c r="L70" s="50"/>
      <c r="M70" s="50"/>
      <c r="N70" s="50"/>
      <c r="O70" s="50"/>
      <c r="P70" s="50"/>
      <c r="Q70" s="50"/>
      <c r="R70" s="50"/>
      <c r="S70" s="50"/>
      <c r="T70" s="50"/>
    </row>
    <row r="71" spans="1:20" x14ac:dyDescent="0.25">
      <c r="A71" s="50"/>
      <c r="B71" s="57"/>
      <c r="C71" s="57"/>
      <c r="D71" s="57"/>
      <c r="E71" s="57"/>
      <c r="F71" s="57"/>
      <c r="L71" s="50"/>
      <c r="M71" s="50"/>
      <c r="N71" s="56"/>
      <c r="O71" s="50"/>
      <c r="P71" s="50"/>
      <c r="Q71" s="50"/>
      <c r="R71" s="50"/>
      <c r="S71" s="50"/>
      <c r="T71" s="50"/>
    </row>
    <row r="72" spans="1:20" ht="51" customHeight="1" x14ac:dyDescent="0.25">
      <c r="A72" s="50"/>
      <c r="B72" s="323"/>
      <c r="C72" s="323"/>
      <c r="D72" s="323"/>
      <c r="E72" s="323"/>
      <c r="F72" s="323"/>
      <c r="G72" s="323"/>
      <c r="H72" s="323"/>
      <c r="I72" s="323"/>
      <c r="J72" s="54"/>
      <c r="K72" s="54"/>
      <c r="L72" s="50"/>
      <c r="M72" s="50"/>
      <c r="N72" s="56"/>
      <c r="O72" s="50"/>
      <c r="P72" s="50"/>
      <c r="Q72" s="50"/>
      <c r="R72" s="50"/>
      <c r="S72" s="50"/>
      <c r="T72" s="50"/>
    </row>
    <row r="73" spans="1:20" ht="32.25" customHeight="1" x14ac:dyDescent="0.25">
      <c r="A73" s="50"/>
      <c r="B73" s="324"/>
      <c r="C73" s="324"/>
      <c r="D73" s="324"/>
      <c r="E73" s="324"/>
      <c r="F73" s="324"/>
      <c r="G73" s="324"/>
      <c r="H73" s="324"/>
      <c r="I73" s="324"/>
      <c r="J73" s="55"/>
      <c r="K73" s="55"/>
      <c r="L73" s="50"/>
      <c r="M73" s="50"/>
      <c r="N73" s="50"/>
      <c r="O73" s="50"/>
      <c r="P73" s="50"/>
      <c r="Q73" s="50"/>
      <c r="R73" s="50"/>
      <c r="S73" s="50"/>
      <c r="T73" s="50"/>
    </row>
    <row r="74" spans="1:20" ht="51.75" customHeight="1" x14ac:dyDescent="0.25">
      <c r="A74" s="50"/>
      <c r="B74" s="323"/>
      <c r="C74" s="323"/>
      <c r="D74" s="323"/>
      <c r="E74" s="323"/>
      <c r="F74" s="323"/>
      <c r="G74" s="323"/>
      <c r="H74" s="323"/>
      <c r="I74" s="323"/>
      <c r="J74" s="54"/>
      <c r="K74" s="54"/>
      <c r="L74" s="50"/>
      <c r="M74" s="50"/>
      <c r="N74" s="50"/>
      <c r="O74" s="50"/>
      <c r="P74" s="50"/>
      <c r="Q74" s="50"/>
      <c r="R74" s="50"/>
      <c r="S74" s="50"/>
      <c r="T74" s="50"/>
    </row>
    <row r="75" spans="1:20" ht="21.75" customHeight="1" x14ac:dyDescent="0.25">
      <c r="A75" s="50"/>
      <c r="B75" s="321"/>
      <c r="C75" s="321"/>
      <c r="D75" s="321"/>
      <c r="E75" s="321"/>
      <c r="F75" s="321"/>
      <c r="G75" s="321"/>
      <c r="H75" s="321"/>
      <c r="I75" s="321"/>
      <c r="J75" s="53"/>
      <c r="K75" s="53"/>
      <c r="L75" s="52"/>
      <c r="M75" s="52"/>
      <c r="N75" s="50"/>
      <c r="O75" s="50"/>
      <c r="P75" s="50"/>
      <c r="Q75" s="50"/>
      <c r="R75" s="50"/>
      <c r="S75" s="50"/>
      <c r="T75" s="50"/>
    </row>
    <row r="76" spans="1:20" ht="23.25" customHeight="1" x14ac:dyDescent="0.25">
      <c r="A76" s="50"/>
      <c r="B76" s="52"/>
      <c r="C76" s="52"/>
      <c r="D76" s="52"/>
      <c r="E76" s="52"/>
      <c r="F76" s="52"/>
      <c r="L76" s="50"/>
      <c r="M76" s="50"/>
      <c r="N76" s="50"/>
      <c r="O76" s="50"/>
      <c r="P76" s="50"/>
      <c r="Q76" s="50"/>
      <c r="R76" s="50"/>
      <c r="S76" s="50"/>
      <c r="T76" s="50"/>
    </row>
    <row r="77" spans="1:20" ht="18.75" customHeight="1" x14ac:dyDescent="0.25">
      <c r="A77" s="50"/>
      <c r="B77" s="322"/>
      <c r="C77" s="322"/>
      <c r="D77" s="322"/>
      <c r="E77" s="322"/>
      <c r="F77" s="322"/>
      <c r="G77" s="322"/>
      <c r="H77" s="322"/>
      <c r="I77" s="322"/>
      <c r="J77" s="51"/>
      <c r="K77" s="51"/>
      <c r="L77" s="50"/>
      <c r="M77" s="50"/>
      <c r="N77" s="50"/>
      <c r="O77" s="50"/>
      <c r="P77" s="50"/>
      <c r="Q77" s="50"/>
      <c r="R77" s="50"/>
      <c r="S77" s="50"/>
      <c r="T77" s="50"/>
    </row>
    <row r="78" spans="1:20" x14ac:dyDescent="0.25">
      <c r="A78" s="50"/>
      <c r="B78" s="50"/>
      <c r="C78" s="50"/>
      <c r="D78" s="50"/>
      <c r="E78" s="50"/>
      <c r="F78" s="50"/>
      <c r="L78" s="50"/>
      <c r="M78" s="50"/>
      <c r="N78" s="50"/>
      <c r="O78" s="50"/>
      <c r="P78" s="50"/>
      <c r="Q78" s="50"/>
      <c r="R78" s="50"/>
      <c r="S78" s="50"/>
      <c r="T78" s="50"/>
    </row>
    <row r="79" spans="1:20" x14ac:dyDescent="0.25">
      <c r="A79" s="50"/>
      <c r="B79" s="50"/>
      <c r="C79" s="50"/>
      <c r="D79" s="50"/>
      <c r="E79" s="50"/>
      <c r="F79" s="50"/>
      <c r="L79" s="50"/>
      <c r="M79" s="50"/>
      <c r="N79" s="50"/>
      <c r="O79" s="50"/>
      <c r="P79" s="50"/>
      <c r="Q79" s="50"/>
      <c r="R79" s="50"/>
      <c r="S79" s="50"/>
      <c r="T79" s="50"/>
    </row>
    <row r="80" spans="1:20" x14ac:dyDescent="0.25">
      <c r="G80" s="49"/>
      <c r="H80" s="49"/>
      <c r="I80" s="49"/>
      <c r="J80" s="49"/>
      <c r="K80" s="49"/>
    </row>
    <row r="81" s="49" customFormat="1" x14ac:dyDescent="0.25"/>
    <row r="82" s="49" customFormat="1" x14ac:dyDescent="0.25"/>
    <row r="83" s="49" customFormat="1" x14ac:dyDescent="0.25"/>
    <row r="84" s="49" customFormat="1" x14ac:dyDescent="0.25"/>
    <row r="85" s="49" customFormat="1" x14ac:dyDescent="0.25"/>
    <row r="86" s="49" customFormat="1" x14ac:dyDescent="0.25"/>
    <row r="87" s="49" customFormat="1" x14ac:dyDescent="0.25"/>
    <row r="88" s="49" customFormat="1" x14ac:dyDescent="0.25"/>
    <row r="89" s="49" customFormat="1" x14ac:dyDescent="0.25"/>
    <row r="90" s="49" customFormat="1" x14ac:dyDescent="0.25"/>
    <row r="91" s="49" customFormat="1" x14ac:dyDescent="0.25"/>
    <row r="92" s="49"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topLeftCell="P12" zoomScale="85" zoomScaleSheetLayoutView="85" workbookViewId="0">
      <selection activeCell="AC26" sqref="AC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0" width="7.7109375" style="18" customWidth="1"/>
    <col min="11" max="11" width="6.5703125" style="18" customWidth="1"/>
    <col min="12" max="12" width="9.4257812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28" width="10.7109375" style="18" customWidth="1"/>
    <col min="29" max="29" width="20" style="18" customWidth="1"/>
    <col min="30" max="30" width="10.7109375" style="18" customWidth="1"/>
    <col min="31" max="31" width="15.85546875" style="18" customWidth="1"/>
    <col min="32" max="32" width="11.7109375" style="18" customWidth="1"/>
    <col min="33" max="33" width="17.710937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69</v>
      </c>
    </row>
    <row r="2" spans="1:48" ht="18.75" x14ac:dyDescent="0.3">
      <c r="AV2" s="14" t="s">
        <v>10</v>
      </c>
    </row>
    <row r="3" spans="1:48" ht="18.75" x14ac:dyDescent="0.3">
      <c r="AV3" s="14" t="s">
        <v>371</v>
      </c>
    </row>
    <row r="4" spans="1:48" ht="18.75" x14ac:dyDescent="0.3">
      <c r="AV4" s="14"/>
    </row>
    <row r="5" spans="1:48" ht="18.75" customHeight="1" x14ac:dyDescent="0.25">
      <c r="A5" s="260" t="s">
        <v>373</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V6" s="14"/>
    </row>
    <row r="7" spans="1:48" ht="18.75" x14ac:dyDescent="0.25">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ht="18.75" x14ac:dyDescent="0.25">
      <c r="A8" s="264"/>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4"/>
      <c r="AH8" s="264"/>
      <c r="AI8" s="264"/>
      <c r="AJ8" s="264"/>
      <c r="AK8" s="264"/>
      <c r="AL8" s="264"/>
      <c r="AM8" s="264"/>
      <c r="AN8" s="264"/>
      <c r="AO8" s="264"/>
      <c r="AP8" s="264"/>
      <c r="AQ8" s="264"/>
      <c r="AR8" s="264"/>
      <c r="AS8" s="264"/>
      <c r="AT8" s="264"/>
      <c r="AU8" s="264"/>
      <c r="AV8" s="264"/>
    </row>
    <row r="9" spans="1:48" x14ac:dyDescent="0.25">
      <c r="A9" s="327" t="s">
        <v>367</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ht="18.75" x14ac:dyDescent="0.25">
      <c r="A11" s="264"/>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64"/>
      <c r="AB11" s="264"/>
      <c r="AC11" s="264"/>
      <c r="AD11" s="264"/>
      <c r="AE11" s="264"/>
      <c r="AF11" s="264"/>
      <c r="AG11" s="264"/>
      <c r="AH11" s="264"/>
      <c r="AI11" s="264"/>
      <c r="AJ11" s="264"/>
      <c r="AK11" s="264"/>
      <c r="AL11" s="264"/>
      <c r="AM11" s="264"/>
      <c r="AN11" s="264"/>
      <c r="AO11" s="264"/>
      <c r="AP11" s="264"/>
      <c r="AQ11" s="264"/>
      <c r="AR11" s="264"/>
      <c r="AS11" s="264"/>
      <c r="AT11" s="264"/>
      <c r="AU11" s="264"/>
      <c r="AV11" s="264"/>
    </row>
    <row r="12" spans="1:48" ht="15.75" x14ac:dyDescent="0.25">
      <c r="A12" s="270" t="s">
        <v>406</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ht="18.75" x14ac:dyDescent="0.25">
      <c r="A15" s="263"/>
      <c r="B15" s="263"/>
      <c r="C15" s="263"/>
      <c r="D15" s="263"/>
      <c r="E15" s="263"/>
      <c r="F15" s="263"/>
      <c r="G15" s="263"/>
      <c r="H15" s="263"/>
      <c r="I15" s="263"/>
      <c r="J15" s="263"/>
      <c r="K15" s="263"/>
      <c r="L15" s="263"/>
      <c r="M15" s="263"/>
      <c r="N15" s="263"/>
      <c r="O15" s="263"/>
      <c r="P15" s="263" t="s">
        <v>359</v>
      </c>
      <c r="Q15" s="309"/>
      <c r="R15" s="309"/>
      <c r="S15" s="309"/>
      <c r="T15" s="309"/>
      <c r="U15" s="309"/>
      <c r="V15" s="309"/>
      <c r="W15" s="309"/>
      <c r="X15" s="309"/>
      <c r="Y15" s="309"/>
      <c r="Z15" s="309"/>
      <c r="AA15" s="309"/>
      <c r="AB15" s="309"/>
      <c r="AC15" s="309"/>
      <c r="AD15" s="309"/>
      <c r="AE15" s="309"/>
      <c r="AF15" s="309"/>
      <c r="AG15" s="309"/>
      <c r="AH15" s="309"/>
      <c r="AI15" s="309"/>
      <c r="AJ15" s="309"/>
      <c r="AK15" s="263"/>
      <c r="AL15" s="263"/>
      <c r="AM15" s="263"/>
      <c r="AN15" s="263"/>
      <c r="AO15" s="263"/>
      <c r="AP15" s="263"/>
      <c r="AQ15" s="263"/>
      <c r="AR15" s="263"/>
      <c r="AS15" s="263"/>
      <c r="AT15" s="263"/>
      <c r="AU15" s="263"/>
      <c r="AV15" s="263"/>
    </row>
    <row r="16" spans="1:48" ht="15.75" x14ac:dyDescent="0.25">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1" customFormat="1" x14ac:dyDescent="0.25">
      <c r="A20" s="326"/>
      <c r="B20" s="326"/>
      <c r="C20" s="326"/>
      <c r="D20" s="326"/>
      <c r="E20" s="326"/>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326"/>
      <c r="AP20" s="326"/>
      <c r="AQ20" s="326"/>
      <c r="AR20" s="326"/>
      <c r="AS20" s="326"/>
      <c r="AT20" s="326"/>
      <c r="AU20" s="326"/>
      <c r="AV20" s="326"/>
    </row>
    <row r="21" spans="1:48" s="21" customFormat="1" x14ac:dyDescent="0.25">
      <c r="A21" s="328" t="s">
        <v>324</v>
      </c>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328"/>
      <c r="AB21" s="328"/>
      <c r="AC21" s="328"/>
      <c r="AD21" s="328"/>
      <c r="AE21" s="328"/>
      <c r="AF21" s="328"/>
      <c r="AG21" s="328"/>
      <c r="AH21" s="328"/>
      <c r="AI21" s="328"/>
      <c r="AJ21" s="328"/>
      <c r="AK21" s="328"/>
      <c r="AL21" s="328"/>
      <c r="AM21" s="328"/>
      <c r="AN21" s="328"/>
      <c r="AO21" s="328"/>
      <c r="AP21" s="328"/>
      <c r="AQ21" s="328"/>
      <c r="AR21" s="328"/>
      <c r="AS21" s="328"/>
      <c r="AT21" s="328"/>
      <c r="AU21" s="328"/>
      <c r="AV21" s="328"/>
    </row>
    <row r="22" spans="1:48" s="21" customFormat="1" ht="58.5" customHeight="1" x14ac:dyDescent="0.25">
      <c r="A22" s="329" t="s">
        <v>52</v>
      </c>
      <c r="B22" s="332" t="s">
        <v>24</v>
      </c>
      <c r="C22" s="329" t="s">
        <v>51</v>
      </c>
      <c r="D22" s="329" t="s">
        <v>50</v>
      </c>
      <c r="E22" s="335" t="s">
        <v>331</v>
      </c>
      <c r="F22" s="336"/>
      <c r="G22" s="336"/>
      <c r="H22" s="336"/>
      <c r="I22" s="336"/>
      <c r="J22" s="336"/>
      <c r="K22" s="336"/>
      <c r="L22" s="337"/>
      <c r="M22" s="329" t="s">
        <v>49</v>
      </c>
      <c r="N22" s="329" t="s">
        <v>48</v>
      </c>
      <c r="O22" s="329" t="s">
        <v>47</v>
      </c>
      <c r="P22" s="338" t="s">
        <v>198</v>
      </c>
      <c r="Q22" s="338" t="s">
        <v>46</v>
      </c>
      <c r="R22" s="338" t="s">
        <v>45</v>
      </c>
      <c r="S22" s="338" t="s">
        <v>44</v>
      </c>
      <c r="T22" s="338"/>
      <c r="U22" s="339" t="s">
        <v>43</v>
      </c>
      <c r="V22" s="339" t="s">
        <v>42</v>
      </c>
      <c r="W22" s="338" t="s">
        <v>41</v>
      </c>
      <c r="X22" s="338" t="s">
        <v>40</v>
      </c>
      <c r="Y22" s="338" t="s">
        <v>39</v>
      </c>
      <c r="Z22" s="352" t="s">
        <v>38</v>
      </c>
      <c r="AA22" s="338" t="s">
        <v>37</v>
      </c>
      <c r="AB22" s="338" t="s">
        <v>36</v>
      </c>
      <c r="AC22" s="338" t="s">
        <v>35</v>
      </c>
      <c r="AD22" s="338" t="s">
        <v>34</v>
      </c>
      <c r="AE22" s="338" t="s">
        <v>33</v>
      </c>
      <c r="AF22" s="338" t="s">
        <v>32</v>
      </c>
      <c r="AG22" s="338"/>
      <c r="AH22" s="338"/>
      <c r="AI22" s="338"/>
      <c r="AJ22" s="338"/>
      <c r="AK22" s="338"/>
      <c r="AL22" s="338" t="s">
        <v>31</v>
      </c>
      <c r="AM22" s="338"/>
      <c r="AN22" s="338"/>
      <c r="AO22" s="338"/>
      <c r="AP22" s="338" t="s">
        <v>30</v>
      </c>
      <c r="AQ22" s="338"/>
      <c r="AR22" s="338" t="s">
        <v>29</v>
      </c>
      <c r="AS22" s="338" t="s">
        <v>28</v>
      </c>
      <c r="AT22" s="338" t="s">
        <v>27</v>
      </c>
      <c r="AU22" s="338" t="s">
        <v>26</v>
      </c>
      <c r="AV22" s="342" t="s">
        <v>25</v>
      </c>
    </row>
    <row r="23" spans="1:48" s="21" customFormat="1" ht="64.5" customHeight="1" x14ac:dyDescent="0.25">
      <c r="A23" s="330"/>
      <c r="B23" s="333"/>
      <c r="C23" s="330"/>
      <c r="D23" s="330"/>
      <c r="E23" s="344" t="s">
        <v>23</v>
      </c>
      <c r="F23" s="346" t="s">
        <v>93</v>
      </c>
      <c r="G23" s="346" t="s">
        <v>92</v>
      </c>
      <c r="H23" s="346" t="s">
        <v>91</v>
      </c>
      <c r="I23" s="350" t="s">
        <v>260</v>
      </c>
      <c r="J23" s="350" t="s">
        <v>261</v>
      </c>
      <c r="K23" s="350" t="s">
        <v>262</v>
      </c>
      <c r="L23" s="346" t="s">
        <v>80</v>
      </c>
      <c r="M23" s="330"/>
      <c r="N23" s="330"/>
      <c r="O23" s="330"/>
      <c r="P23" s="338"/>
      <c r="Q23" s="338"/>
      <c r="R23" s="338"/>
      <c r="S23" s="348" t="s">
        <v>2</v>
      </c>
      <c r="T23" s="348" t="s">
        <v>11</v>
      </c>
      <c r="U23" s="339"/>
      <c r="V23" s="339"/>
      <c r="W23" s="338"/>
      <c r="X23" s="338"/>
      <c r="Y23" s="338"/>
      <c r="Z23" s="338"/>
      <c r="AA23" s="338"/>
      <c r="AB23" s="338"/>
      <c r="AC23" s="338"/>
      <c r="AD23" s="338"/>
      <c r="AE23" s="338"/>
      <c r="AF23" s="338" t="s">
        <v>22</v>
      </c>
      <c r="AG23" s="338"/>
      <c r="AH23" s="338" t="s">
        <v>21</v>
      </c>
      <c r="AI23" s="338"/>
      <c r="AJ23" s="329" t="s">
        <v>20</v>
      </c>
      <c r="AK23" s="329" t="s">
        <v>19</v>
      </c>
      <c r="AL23" s="329" t="s">
        <v>18</v>
      </c>
      <c r="AM23" s="329" t="s">
        <v>17</v>
      </c>
      <c r="AN23" s="329" t="s">
        <v>16</v>
      </c>
      <c r="AO23" s="329" t="s">
        <v>15</v>
      </c>
      <c r="AP23" s="329" t="s">
        <v>14</v>
      </c>
      <c r="AQ23" s="340" t="s">
        <v>11</v>
      </c>
      <c r="AR23" s="338"/>
      <c r="AS23" s="338"/>
      <c r="AT23" s="338"/>
      <c r="AU23" s="338"/>
      <c r="AV23" s="343"/>
    </row>
    <row r="24" spans="1:48" s="21" customFormat="1" ht="137.25" customHeight="1" x14ac:dyDescent="0.25">
      <c r="A24" s="331"/>
      <c r="B24" s="334"/>
      <c r="C24" s="331"/>
      <c r="D24" s="331"/>
      <c r="E24" s="345"/>
      <c r="F24" s="347"/>
      <c r="G24" s="347"/>
      <c r="H24" s="347"/>
      <c r="I24" s="351"/>
      <c r="J24" s="351"/>
      <c r="K24" s="351"/>
      <c r="L24" s="347"/>
      <c r="M24" s="331"/>
      <c r="N24" s="331"/>
      <c r="O24" s="331"/>
      <c r="P24" s="338"/>
      <c r="Q24" s="338"/>
      <c r="R24" s="338"/>
      <c r="S24" s="349"/>
      <c r="T24" s="349"/>
      <c r="U24" s="339"/>
      <c r="V24" s="339"/>
      <c r="W24" s="338"/>
      <c r="X24" s="338"/>
      <c r="Y24" s="338"/>
      <c r="Z24" s="338"/>
      <c r="AA24" s="338"/>
      <c r="AB24" s="338"/>
      <c r="AC24" s="338"/>
      <c r="AD24" s="338"/>
      <c r="AE24" s="338"/>
      <c r="AF24" s="104" t="s">
        <v>13</v>
      </c>
      <c r="AG24" s="104" t="s">
        <v>12</v>
      </c>
      <c r="AH24" s="105" t="s">
        <v>2</v>
      </c>
      <c r="AI24" s="105" t="s">
        <v>11</v>
      </c>
      <c r="AJ24" s="331"/>
      <c r="AK24" s="331"/>
      <c r="AL24" s="331"/>
      <c r="AM24" s="331"/>
      <c r="AN24" s="331"/>
      <c r="AO24" s="331"/>
      <c r="AP24" s="331"/>
      <c r="AQ24" s="341"/>
      <c r="AR24" s="338"/>
      <c r="AS24" s="338"/>
      <c r="AT24" s="338"/>
      <c r="AU24" s="338"/>
      <c r="AV24" s="343"/>
    </row>
    <row r="25" spans="1:48" s="19" customFormat="1" ht="35.25" customHeight="1"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54.75" customHeight="1" x14ac:dyDescent="0.2">
      <c r="A26" s="244">
        <v>1</v>
      </c>
      <c r="B26" s="245" t="s">
        <v>367</v>
      </c>
      <c r="C26" s="245" t="s">
        <v>342</v>
      </c>
      <c r="D26" s="246" t="s">
        <v>361</v>
      </c>
      <c r="E26" s="246">
        <v>1</v>
      </c>
      <c r="F26" s="244"/>
      <c r="G26" s="244"/>
      <c r="H26" s="244"/>
      <c r="I26" s="244"/>
      <c r="J26" s="244"/>
      <c r="K26" s="244"/>
      <c r="L26" s="247" t="s">
        <v>362</v>
      </c>
      <c r="M26" s="248" t="s">
        <v>129</v>
      </c>
      <c r="N26" s="248"/>
      <c r="O26" s="249" t="s">
        <v>365</v>
      </c>
      <c r="P26" s="250" t="s">
        <v>348</v>
      </c>
      <c r="Q26" s="250" t="s">
        <v>409</v>
      </c>
      <c r="R26" s="250">
        <v>186932.23</v>
      </c>
      <c r="S26" s="250" t="s">
        <v>348</v>
      </c>
      <c r="T26" s="250" t="s">
        <v>348</v>
      </c>
      <c r="U26" s="250">
        <v>5</v>
      </c>
      <c r="V26" s="250">
        <v>2</v>
      </c>
      <c r="W26" s="252" t="s">
        <v>410</v>
      </c>
      <c r="X26" s="250">
        <v>131878.32999999999</v>
      </c>
      <c r="Y26" s="250" t="s">
        <v>348</v>
      </c>
      <c r="Z26" s="250" t="s">
        <v>348</v>
      </c>
      <c r="AA26" s="250" t="s">
        <v>348</v>
      </c>
      <c r="AB26" s="250">
        <v>131878.32999999999</v>
      </c>
      <c r="AC26" s="252" t="s">
        <v>410</v>
      </c>
      <c r="AD26" s="250">
        <v>158254</v>
      </c>
      <c r="AE26" s="250" t="s">
        <v>348</v>
      </c>
      <c r="AF26" s="250" t="s">
        <v>348</v>
      </c>
      <c r="AG26" s="254" t="s">
        <v>412</v>
      </c>
      <c r="AH26" s="250" t="s">
        <v>413</v>
      </c>
      <c r="AI26" s="250" t="s">
        <v>348</v>
      </c>
      <c r="AJ26" s="255">
        <v>44841</v>
      </c>
      <c r="AK26" s="255">
        <v>44841</v>
      </c>
      <c r="AL26" s="250" t="s">
        <v>348</v>
      </c>
      <c r="AM26" s="250" t="s">
        <v>348</v>
      </c>
      <c r="AN26" s="250" t="s">
        <v>348</v>
      </c>
      <c r="AO26" s="250" t="s">
        <v>348</v>
      </c>
      <c r="AP26" s="255">
        <v>44859</v>
      </c>
      <c r="AQ26" s="250" t="s">
        <v>348</v>
      </c>
      <c r="AR26" s="255">
        <v>44859</v>
      </c>
      <c r="AS26" s="250" t="s">
        <v>348</v>
      </c>
      <c r="AT26" s="250" t="s">
        <v>348</v>
      </c>
      <c r="AU26" s="250" t="s">
        <v>348</v>
      </c>
      <c r="AV26" s="250" t="s">
        <v>348</v>
      </c>
    </row>
    <row r="27" spans="1:48" s="251" customFormat="1" ht="48" customHeight="1" x14ac:dyDescent="0.25">
      <c r="W27" s="253" t="s">
        <v>411</v>
      </c>
      <c r="X27" s="256">
        <v>132291.67000000001</v>
      </c>
      <c r="Y27" s="253" t="s">
        <v>411</v>
      </c>
    </row>
  </sheetData>
  <mergeCells count="76">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D15:F15"/>
    <mergeCell ref="G15:I15"/>
    <mergeCell ref="J15:L15"/>
    <mergeCell ref="M15:O15"/>
    <mergeCell ref="A17:AV17"/>
    <mergeCell ref="AK15:AM15"/>
    <mergeCell ref="AN15:AP15"/>
    <mergeCell ref="AQ15:AS15"/>
    <mergeCell ref="AT15:AV15"/>
    <mergeCell ref="P15:AJ15"/>
  </mergeCells>
  <hyperlinks>
    <hyperlink ref="AG26" r:id="rId1"/>
  </hyperlinks>
  <printOptions horizontalCentered="1"/>
  <pageMargins left="0.59055118110236227" right="0.59055118110236227" top="0.59055118110236227" bottom="0.59055118110236227" header="0" footer="0"/>
  <pageSetup paperSize="8" scale="36"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2"/>
  <sheetViews>
    <sheetView view="pageBreakPreview" zoomScale="60" zoomScaleNormal="90" workbookViewId="0">
      <selection activeCell="B27" sqref="B27"/>
    </sheetView>
  </sheetViews>
  <sheetFormatPr defaultRowHeight="15.75" x14ac:dyDescent="0.25"/>
  <cols>
    <col min="1" max="2" width="66.140625" style="90" customWidth="1"/>
    <col min="3" max="256" width="9.140625" style="91"/>
    <col min="257" max="258" width="66.140625" style="91" customWidth="1"/>
    <col min="259" max="512" width="9.140625" style="91"/>
    <col min="513" max="514" width="66.140625" style="91" customWidth="1"/>
    <col min="515" max="768" width="9.140625" style="91"/>
    <col min="769" max="770" width="66.140625" style="91" customWidth="1"/>
    <col min="771" max="1024" width="9.140625" style="91"/>
    <col min="1025" max="1026" width="66.140625" style="91" customWidth="1"/>
    <col min="1027" max="1280" width="9.140625" style="91"/>
    <col min="1281" max="1282" width="66.140625" style="91" customWidth="1"/>
    <col min="1283" max="1536" width="9.140625" style="91"/>
    <col min="1537" max="1538" width="66.140625" style="91" customWidth="1"/>
    <col min="1539" max="1792" width="9.140625" style="91"/>
    <col min="1793" max="1794" width="66.140625" style="91" customWidth="1"/>
    <col min="1795" max="2048" width="9.140625" style="91"/>
    <col min="2049" max="2050" width="66.140625" style="91" customWidth="1"/>
    <col min="2051" max="2304" width="9.140625" style="91"/>
    <col min="2305" max="2306" width="66.140625" style="91" customWidth="1"/>
    <col min="2307" max="2560" width="9.140625" style="91"/>
    <col min="2561" max="2562" width="66.140625" style="91" customWidth="1"/>
    <col min="2563" max="2816" width="9.140625" style="91"/>
    <col min="2817" max="2818" width="66.140625" style="91" customWidth="1"/>
    <col min="2819" max="3072" width="9.140625" style="91"/>
    <col min="3073" max="3074" width="66.140625" style="91" customWidth="1"/>
    <col min="3075" max="3328" width="9.140625" style="91"/>
    <col min="3329" max="3330" width="66.140625" style="91" customWidth="1"/>
    <col min="3331" max="3584" width="9.140625" style="91"/>
    <col min="3585" max="3586" width="66.140625" style="91" customWidth="1"/>
    <col min="3587" max="3840" width="9.140625" style="91"/>
    <col min="3841" max="3842" width="66.140625" style="91" customWidth="1"/>
    <col min="3843" max="4096" width="9.140625" style="91"/>
    <col min="4097" max="4098" width="66.140625" style="91" customWidth="1"/>
    <col min="4099" max="4352" width="9.140625" style="91"/>
    <col min="4353" max="4354" width="66.140625" style="91" customWidth="1"/>
    <col min="4355" max="4608" width="9.140625" style="91"/>
    <col min="4609" max="4610" width="66.140625" style="91" customWidth="1"/>
    <col min="4611" max="4864" width="9.140625" style="91"/>
    <col min="4865" max="4866" width="66.140625" style="91" customWidth="1"/>
    <col min="4867" max="5120" width="9.140625" style="91"/>
    <col min="5121" max="5122" width="66.140625" style="91" customWidth="1"/>
    <col min="5123" max="5376" width="9.140625" style="91"/>
    <col min="5377" max="5378" width="66.140625" style="91" customWidth="1"/>
    <col min="5379" max="5632" width="9.140625" style="91"/>
    <col min="5633" max="5634" width="66.140625" style="91" customWidth="1"/>
    <col min="5635" max="5888" width="9.140625" style="91"/>
    <col min="5889" max="5890" width="66.140625" style="91" customWidth="1"/>
    <col min="5891" max="6144" width="9.140625" style="91"/>
    <col min="6145" max="6146" width="66.140625" style="91" customWidth="1"/>
    <col min="6147" max="6400" width="9.140625" style="91"/>
    <col min="6401" max="6402" width="66.140625" style="91" customWidth="1"/>
    <col min="6403" max="6656" width="9.140625" style="91"/>
    <col min="6657" max="6658" width="66.140625" style="91" customWidth="1"/>
    <col min="6659" max="6912" width="9.140625" style="91"/>
    <col min="6913" max="6914" width="66.140625" style="91" customWidth="1"/>
    <col min="6915" max="7168" width="9.140625" style="91"/>
    <col min="7169" max="7170" width="66.140625" style="91" customWidth="1"/>
    <col min="7171" max="7424" width="9.140625" style="91"/>
    <col min="7425" max="7426" width="66.140625" style="91" customWidth="1"/>
    <col min="7427" max="7680" width="9.140625" style="91"/>
    <col min="7681" max="7682" width="66.140625" style="91" customWidth="1"/>
    <col min="7683" max="7936" width="9.140625" style="91"/>
    <col min="7937" max="7938" width="66.140625" style="91" customWidth="1"/>
    <col min="7939" max="8192" width="9.140625" style="91"/>
    <col min="8193" max="8194" width="66.140625" style="91" customWidth="1"/>
    <col min="8195" max="8448" width="9.140625" style="91"/>
    <col min="8449" max="8450" width="66.140625" style="91" customWidth="1"/>
    <col min="8451" max="8704" width="9.140625" style="91"/>
    <col min="8705" max="8706" width="66.140625" style="91" customWidth="1"/>
    <col min="8707" max="8960" width="9.140625" style="91"/>
    <col min="8961" max="8962" width="66.140625" style="91" customWidth="1"/>
    <col min="8963" max="9216" width="9.140625" style="91"/>
    <col min="9217" max="9218" width="66.140625" style="91" customWidth="1"/>
    <col min="9219" max="9472" width="9.140625" style="91"/>
    <col min="9473" max="9474" width="66.140625" style="91" customWidth="1"/>
    <col min="9475" max="9728" width="9.140625" style="91"/>
    <col min="9729" max="9730" width="66.140625" style="91" customWidth="1"/>
    <col min="9731" max="9984" width="9.140625" style="91"/>
    <col min="9985" max="9986" width="66.140625" style="91" customWidth="1"/>
    <col min="9987" max="10240" width="9.140625" style="91"/>
    <col min="10241" max="10242" width="66.140625" style="91" customWidth="1"/>
    <col min="10243" max="10496" width="9.140625" style="91"/>
    <col min="10497" max="10498" width="66.140625" style="91" customWidth="1"/>
    <col min="10499" max="10752" width="9.140625" style="91"/>
    <col min="10753" max="10754" width="66.140625" style="91" customWidth="1"/>
    <col min="10755" max="11008" width="9.140625" style="91"/>
    <col min="11009" max="11010" width="66.140625" style="91" customWidth="1"/>
    <col min="11011" max="11264" width="9.140625" style="91"/>
    <col min="11265" max="11266" width="66.140625" style="91" customWidth="1"/>
    <col min="11267" max="11520" width="9.140625" style="91"/>
    <col min="11521" max="11522" width="66.140625" style="91" customWidth="1"/>
    <col min="11523" max="11776" width="9.140625" style="91"/>
    <col min="11777" max="11778" width="66.140625" style="91" customWidth="1"/>
    <col min="11779" max="12032" width="9.140625" style="91"/>
    <col min="12033" max="12034" width="66.140625" style="91" customWidth="1"/>
    <col min="12035" max="12288" width="9.140625" style="91"/>
    <col min="12289" max="12290" width="66.140625" style="91" customWidth="1"/>
    <col min="12291" max="12544" width="9.140625" style="91"/>
    <col min="12545" max="12546" width="66.140625" style="91" customWidth="1"/>
    <col min="12547" max="12800" width="9.140625" style="91"/>
    <col min="12801" max="12802" width="66.140625" style="91" customWidth="1"/>
    <col min="12803" max="13056" width="9.140625" style="91"/>
    <col min="13057" max="13058" width="66.140625" style="91" customWidth="1"/>
    <col min="13059" max="13312" width="9.140625" style="91"/>
    <col min="13313" max="13314" width="66.140625" style="91" customWidth="1"/>
    <col min="13315" max="13568" width="9.140625" style="91"/>
    <col min="13569" max="13570" width="66.140625" style="91" customWidth="1"/>
    <col min="13571" max="13824" width="9.140625" style="91"/>
    <col min="13825" max="13826" width="66.140625" style="91" customWidth="1"/>
    <col min="13827" max="14080" width="9.140625" style="91"/>
    <col min="14081" max="14082" width="66.140625" style="91" customWidth="1"/>
    <col min="14083" max="14336" width="9.140625" style="91"/>
    <col min="14337" max="14338" width="66.140625" style="91" customWidth="1"/>
    <col min="14339" max="14592" width="9.140625" style="91"/>
    <col min="14593" max="14594" width="66.140625" style="91" customWidth="1"/>
    <col min="14595" max="14848" width="9.140625" style="91"/>
    <col min="14849" max="14850" width="66.140625" style="91" customWidth="1"/>
    <col min="14851" max="15104" width="9.140625" style="91"/>
    <col min="15105" max="15106" width="66.140625" style="91" customWidth="1"/>
    <col min="15107" max="15360" width="9.140625" style="91"/>
    <col min="15361" max="15362" width="66.140625" style="91" customWidth="1"/>
    <col min="15363" max="15616" width="9.140625" style="91"/>
    <col min="15617" max="15618" width="66.140625" style="91" customWidth="1"/>
    <col min="15619" max="15872" width="9.140625" style="91"/>
    <col min="15873" max="15874" width="66.140625" style="91" customWidth="1"/>
    <col min="15875" max="16128" width="9.140625" style="91"/>
    <col min="16129" max="16130" width="66.140625" style="91" customWidth="1"/>
    <col min="16131" max="16384" width="9.140625" style="91"/>
  </cols>
  <sheetData>
    <row r="1" spans="1:21" ht="18.75" x14ac:dyDescent="0.25">
      <c r="B1" s="38" t="s">
        <v>69</v>
      </c>
    </row>
    <row r="2" spans="1:21" ht="18.75" x14ac:dyDescent="0.3">
      <c r="B2" s="14" t="s">
        <v>10</v>
      </c>
    </row>
    <row r="3" spans="1:21" ht="18.75" x14ac:dyDescent="0.3">
      <c r="B3" s="14" t="s">
        <v>357</v>
      </c>
    </row>
    <row r="4" spans="1:21" x14ac:dyDescent="0.25">
      <c r="B4" s="42"/>
    </row>
    <row r="5" spans="1:21" ht="18.75" x14ac:dyDescent="0.3">
      <c r="A5" s="263" t="s">
        <v>364</v>
      </c>
      <c r="B5" s="353"/>
      <c r="C5" s="122"/>
      <c r="D5" s="77"/>
      <c r="E5" s="77"/>
      <c r="F5" s="77"/>
      <c r="G5" s="77"/>
      <c r="H5" s="77"/>
    </row>
    <row r="6" spans="1:21" ht="30" customHeight="1" x14ac:dyDescent="0.3">
      <c r="A6" s="264" t="s">
        <v>9</v>
      </c>
      <c r="B6" s="264"/>
      <c r="C6" s="264"/>
      <c r="D6" s="109"/>
      <c r="E6" s="109"/>
      <c r="F6" s="109"/>
      <c r="G6" s="109"/>
      <c r="H6" s="109"/>
    </row>
    <row r="7" spans="1:21" ht="18.75" x14ac:dyDescent="0.25">
      <c r="A7" s="116"/>
      <c r="B7" s="116"/>
      <c r="C7" s="116"/>
      <c r="D7" s="108"/>
      <c r="E7" s="108"/>
      <c r="F7" s="108"/>
      <c r="G7" s="108"/>
      <c r="H7" s="108"/>
    </row>
    <row r="8" spans="1:21" ht="18.75" x14ac:dyDescent="0.25">
      <c r="A8" s="265" t="s">
        <v>367</v>
      </c>
      <c r="B8" s="265"/>
      <c r="C8" s="265"/>
      <c r="D8" s="108"/>
      <c r="E8" s="108"/>
      <c r="F8" s="108"/>
      <c r="G8" s="108"/>
      <c r="H8" s="108"/>
    </row>
    <row r="9" spans="1:21" x14ac:dyDescent="0.25">
      <c r="A9" s="261" t="s">
        <v>8</v>
      </c>
      <c r="B9" s="261"/>
      <c r="C9" s="261"/>
      <c r="D9" s="106"/>
      <c r="E9" s="106"/>
      <c r="F9" s="106"/>
      <c r="G9" s="106"/>
      <c r="H9" s="106"/>
    </row>
    <row r="10" spans="1:21" ht="18.75" x14ac:dyDescent="0.25">
      <c r="A10" s="116"/>
      <c r="B10" s="116"/>
      <c r="C10" s="116"/>
      <c r="D10" s="107"/>
      <c r="E10" s="107"/>
      <c r="F10" s="107"/>
      <c r="G10" s="107"/>
      <c r="H10" s="107"/>
    </row>
    <row r="11" spans="1:21" ht="18.75" x14ac:dyDescent="0.25">
      <c r="A11" s="264" t="s">
        <v>406</v>
      </c>
      <c r="B11" s="264"/>
      <c r="C11" s="264"/>
      <c r="D11" s="108"/>
      <c r="E11" s="108"/>
      <c r="F11" s="108"/>
      <c r="G11" s="108"/>
      <c r="H11" s="108"/>
    </row>
    <row r="12" spans="1:21" ht="30.75" customHeight="1" x14ac:dyDescent="0.25">
      <c r="A12" s="261" t="s">
        <v>7</v>
      </c>
      <c r="B12" s="261"/>
      <c r="C12" s="261"/>
      <c r="D12" s="106"/>
      <c r="E12" s="106"/>
      <c r="F12" s="106"/>
      <c r="G12" s="106"/>
      <c r="H12" s="106"/>
    </row>
    <row r="13" spans="1:21" ht="18.75" x14ac:dyDescent="0.25">
      <c r="A13" s="117"/>
      <c r="B13" s="117"/>
      <c r="C13" s="117"/>
      <c r="D13" s="107"/>
      <c r="E13" s="107"/>
      <c r="F13" s="107"/>
      <c r="G13" s="107"/>
      <c r="H13" s="107"/>
    </row>
    <row r="14" spans="1:21" ht="18.75" x14ac:dyDescent="0.25">
      <c r="A14" s="356" t="s">
        <v>359</v>
      </c>
      <c r="B14" s="357"/>
      <c r="C14" s="357"/>
      <c r="D14" s="357"/>
      <c r="E14" s="357"/>
      <c r="F14" s="357"/>
      <c r="G14" s="357"/>
      <c r="H14" s="357"/>
      <c r="I14" s="357"/>
      <c r="J14" s="357"/>
      <c r="K14" s="357"/>
      <c r="L14" s="357"/>
      <c r="M14" s="357"/>
      <c r="N14" s="357"/>
      <c r="O14" s="357"/>
      <c r="P14" s="357"/>
      <c r="Q14" s="357"/>
      <c r="R14" s="357"/>
      <c r="S14" s="357"/>
      <c r="T14" s="357"/>
      <c r="U14" s="357"/>
    </row>
    <row r="15" spans="1:21" x14ac:dyDescent="0.25">
      <c r="A15" s="261" t="s">
        <v>6</v>
      </c>
      <c r="B15" s="261"/>
      <c r="C15" s="261"/>
      <c r="D15" s="106"/>
      <c r="E15" s="106"/>
      <c r="F15" s="106"/>
      <c r="G15" s="106"/>
      <c r="H15" s="106"/>
    </row>
    <row r="16" spans="1:21" x14ac:dyDescent="0.25">
      <c r="B16" s="92"/>
    </row>
    <row r="17" spans="1:22" ht="33.75" customHeight="1" x14ac:dyDescent="0.25">
      <c r="A17" s="354" t="s">
        <v>325</v>
      </c>
      <c r="B17" s="355"/>
    </row>
    <row r="18" spans="1:22" x14ac:dyDescent="0.25">
      <c r="B18" s="42"/>
    </row>
    <row r="19" spans="1:22" ht="16.5" thickBot="1" x14ac:dyDescent="0.3">
      <c r="B19" s="93"/>
    </row>
    <row r="20" spans="1:22" ht="55.5" customHeight="1" thickBot="1" x14ac:dyDescent="0.3">
      <c r="A20" s="157" t="s">
        <v>211</v>
      </c>
      <c r="B20" s="137" t="s">
        <v>359</v>
      </c>
      <c r="C20" s="140"/>
      <c r="D20" s="140"/>
      <c r="E20" s="140"/>
      <c r="F20" s="140"/>
      <c r="G20" s="140"/>
      <c r="H20" s="140"/>
      <c r="I20" s="140"/>
      <c r="J20" s="140"/>
      <c r="K20" s="140"/>
      <c r="L20" s="140"/>
      <c r="M20" s="140"/>
      <c r="N20" s="140"/>
      <c r="O20" s="140"/>
      <c r="P20" s="140"/>
      <c r="Q20" s="140"/>
      <c r="R20" s="140"/>
      <c r="S20" s="140"/>
      <c r="T20" s="140"/>
      <c r="U20" s="140"/>
      <c r="V20" s="140"/>
    </row>
    <row r="21" spans="1:22" ht="16.5" thickBot="1" x14ac:dyDescent="0.3">
      <c r="A21" s="125" t="s">
        <v>212</v>
      </c>
      <c r="B21" s="123" t="s">
        <v>339</v>
      </c>
    </row>
    <row r="22" spans="1:22" ht="16.5" thickBot="1" x14ac:dyDescent="0.3">
      <c r="A22" s="125" t="s">
        <v>208</v>
      </c>
      <c r="B22" s="141"/>
    </row>
    <row r="23" spans="1:22" ht="16.5" thickBot="1" x14ac:dyDescent="0.3">
      <c r="A23" s="125" t="s">
        <v>213</v>
      </c>
      <c r="B23" s="95"/>
    </row>
    <row r="24" spans="1:22" ht="16.5" thickBot="1" x14ac:dyDescent="0.3">
      <c r="A24" s="126" t="s">
        <v>214</v>
      </c>
      <c r="B24" s="94" t="s">
        <v>361</v>
      </c>
    </row>
    <row r="25" spans="1:22" ht="16.5" thickBot="1" x14ac:dyDescent="0.3">
      <c r="A25" s="127" t="s">
        <v>215</v>
      </c>
      <c r="B25" s="96"/>
    </row>
    <row r="26" spans="1:22" ht="32.25" thickBot="1" x14ac:dyDescent="0.3">
      <c r="A26" s="128" t="s">
        <v>356</v>
      </c>
      <c r="B26" s="168">
        <v>0.224</v>
      </c>
    </row>
    <row r="27" spans="1:22" ht="32.25" thickBot="1" x14ac:dyDescent="0.3">
      <c r="A27" s="129" t="s">
        <v>216</v>
      </c>
      <c r="B27" s="97" t="s">
        <v>344</v>
      </c>
    </row>
    <row r="28" spans="1:22" ht="32.25" thickBot="1" x14ac:dyDescent="0.3">
      <c r="A28" s="130" t="s">
        <v>217</v>
      </c>
      <c r="B28" s="97" t="s">
        <v>348</v>
      </c>
    </row>
    <row r="29" spans="1:22" ht="32.25" thickBot="1" x14ac:dyDescent="0.3">
      <c r="A29" s="130" t="s">
        <v>218</v>
      </c>
      <c r="B29" s="97" t="s">
        <v>348</v>
      </c>
    </row>
    <row r="30" spans="1:22" ht="16.5" thickBot="1" x14ac:dyDescent="0.3">
      <c r="A30" s="129" t="s">
        <v>219</v>
      </c>
      <c r="B30" s="97" t="s">
        <v>348</v>
      </c>
    </row>
    <row r="31" spans="1:22" ht="32.25" thickBot="1" x14ac:dyDescent="0.3">
      <c r="A31" s="130" t="s">
        <v>220</v>
      </c>
      <c r="B31" s="97" t="s">
        <v>348</v>
      </c>
    </row>
    <row r="32" spans="1:22" ht="32.25" thickBot="1" x14ac:dyDescent="0.3">
      <c r="A32" s="129" t="s">
        <v>221</v>
      </c>
      <c r="B32" s="97" t="s">
        <v>348</v>
      </c>
    </row>
    <row r="33" spans="1:2" ht="16.5" thickBot="1" x14ac:dyDescent="0.3">
      <c r="A33" s="129" t="s">
        <v>222</v>
      </c>
      <c r="B33" s="97" t="s">
        <v>348</v>
      </c>
    </row>
    <row r="34" spans="1:2" ht="16.5" thickBot="1" x14ac:dyDescent="0.3">
      <c r="A34" s="129" t="s">
        <v>223</v>
      </c>
      <c r="B34" s="97" t="s">
        <v>348</v>
      </c>
    </row>
    <row r="35" spans="1:2" ht="16.5" thickBot="1" x14ac:dyDescent="0.3">
      <c r="A35" s="129" t="s">
        <v>224</v>
      </c>
      <c r="B35" s="97" t="s">
        <v>348</v>
      </c>
    </row>
    <row r="36" spans="1:2" ht="32.25" thickBot="1" x14ac:dyDescent="0.3">
      <c r="A36" s="130" t="s">
        <v>225</v>
      </c>
      <c r="B36" s="97" t="s">
        <v>348</v>
      </c>
    </row>
    <row r="37" spans="1:2" ht="32.25" thickBot="1" x14ac:dyDescent="0.3">
      <c r="A37" s="129" t="s">
        <v>221</v>
      </c>
      <c r="B37" s="97" t="s">
        <v>348</v>
      </c>
    </row>
    <row r="38" spans="1:2" ht="16.5" thickBot="1" x14ac:dyDescent="0.3">
      <c r="A38" s="129" t="s">
        <v>222</v>
      </c>
      <c r="B38" s="97" t="s">
        <v>348</v>
      </c>
    </row>
    <row r="39" spans="1:2" ht="16.5" thickBot="1" x14ac:dyDescent="0.3">
      <c r="A39" s="129" t="s">
        <v>223</v>
      </c>
      <c r="B39" s="97" t="s">
        <v>348</v>
      </c>
    </row>
    <row r="40" spans="1:2" ht="16.5" thickBot="1" x14ac:dyDescent="0.3">
      <c r="A40" s="129" t="s">
        <v>224</v>
      </c>
      <c r="B40" s="97" t="s">
        <v>348</v>
      </c>
    </row>
    <row r="41" spans="1:2" ht="32.25" thickBot="1" x14ac:dyDescent="0.3">
      <c r="A41" s="130" t="s">
        <v>226</v>
      </c>
      <c r="B41" s="97" t="s">
        <v>348</v>
      </c>
    </row>
    <row r="42" spans="1:2" ht="32.25" thickBot="1" x14ac:dyDescent="0.3">
      <c r="A42" s="129" t="s">
        <v>221</v>
      </c>
      <c r="B42" s="97" t="s">
        <v>348</v>
      </c>
    </row>
    <row r="43" spans="1:2" ht="16.5" thickBot="1" x14ac:dyDescent="0.3">
      <c r="A43" s="129" t="s">
        <v>222</v>
      </c>
      <c r="B43" s="97" t="s">
        <v>348</v>
      </c>
    </row>
    <row r="44" spans="1:2" ht="16.5" thickBot="1" x14ac:dyDescent="0.3">
      <c r="A44" s="129" t="s">
        <v>223</v>
      </c>
      <c r="B44" s="97" t="s">
        <v>348</v>
      </c>
    </row>
    <row r="45" spans="1:2" ht="16.5" thickBot="1" x14ac:dyDescent="0.3">
      <c r="A45" s="129" t="s">
        <v>224</v>
      </c>
      <c r="B45" s="97" t="s">
        <v>348</v>
      </c>
    </row>
    <row r="46" spans="1:2" ht="32.25" thickBot="1" x14ac:dyDescent="0.3">
      <c r="A46" s="131" t="s">
        <v>227</v>
      </c>
      <c r="B46" s="97" t="s">
        <v>348</v>
      </c>
    </row>
    <row r="47" spans="1:2" ht="16.5" thickBot="1" x14ac:dyDescent="0.3">
      <c r="A47" s="132" t="s">
        <v>219</v>
      </c>
      <c r="B47" s="97" t="s">
        <v>348</v>
      </c>
    </row>
    <row r="48" spans="1:2" ht="16.5" thickBot="1" x14ac:dyDescent="0.3">
      <c r="A48" s="132" t="s">
        <v>228</v>
      </c>
      <c r="B48" s="97" t="s">
        <v>348</v>
      </c>
    </row>
    <row r="49" spans="1:2" ht="16.5" thickBot="1" x14ac:dyDescent="0.3">
      <c r="A49" s="132" t="s">
        <v>229</v>
      </c>
      <c r="B49" s="97" t="s">
        <v>348</v>
      </c>
    </row>
    <row r="50" spans="1:2" ht="32.25" thickBot="1" x14ac:dyDescent="0.3">
      <c r="A50" s="132" t="s">
        <v>230</v>
      </c>
      <c r="B50" s="97" t="s">
        <v>348</v>
      </c>
    </row>
    <row r="51" spans="1:2" ht="16.5" thickBot="1" x14ac:dyDescent="0.3">
      <c r="A51" s="126" t="s">
        <v>231</v>
      </c>
      <c r="B51" s="97" t="s">
        <v>348</v>
      </c>
    </row>
    <row r="52" spans="1:2" ht="16.5" thickBot="1" x14ac:dyDescent="0.3">
      <c r="A52" s="126" t="s">
        <v>232</v>
      </c>
      <c r="B52" s="97" t="s">
        <v>348</v>
      </c>
    </row>
    <row r="53" spans="1:2" ht="16.5" thickBot="1" x14ac:dyDescent="0.3">
      <c r="A53" s="126" t="s">
        <v>233</v>
      </c>
      <c r="B53" s="97" t="s">
        <v>348</v>
      </c>
    </row>
    <row r="54" spans="1:2" ht="16.5" thickBot="1" x14ac:dyDescent="0.3">
      <c r="A54" s="127" t="s">
        <v>234</v>
      </c>
      <c r="B54" s="97" t="s">
        <v>348</v>
      </c>
    </row>
    <row r="55" spans="1:2" ht="15.75" customHeight="1" thickBot="1" x14ac:dyDescent="0.3">
      <c r="A55" s="131" t="s">
        <v>235</v>
      </c>
      <c r="B55" s="97" t="s">
        <v>348</v>
      </c>
    </row>
    <row r="56" spans="1:2" ht="16.5" thickBot="1" x14ac:dyDescent="0.3">
      <c r="A56" s="133" t="s">
        <v>236</v>
      </c>
      <c r="B56" s="97" t="s">
        <v>365</v>
      </c>
    </row>
    <row r="57" spans="1:2" ht="16.5" thickBot="1" x14ac:dyDescent="0.3">
      <c r="A57" s="133" t="s">
        <v>237</v>
      </c>
      <c r="B57" s="97" t="s">
        <v>348</v>
      </c>
    </row>
    <row r="58" spans="1:2" ht="16.5" thickBot="1" x14ac:dyDescent="0.3">
      <c r="A58" s="133" t="s">
        <v>238</v>
      </c>
      <c r="B58" s="97" t="s">
        <v>348</v>
      </c>
    </row>
    <row r="59" spans="1:2" ht="16.5" thickBot="1" x14ac:dyDescent="0.3">
      <c r="A59" s="133" t="s">
        <v>239</v>
      </c>
      <c r="B59" s="97" t="s">
        <v>348</v>
      </c>
    </row>
    <row r="60" spans="1:2" ht="16.5" thickBot="1" x14ac:dyDescent="0.3">
      <c r="A60" s="134" t="s">
        <v>240</v>
      </c>
      <c r="B60" s="97" t="s">
        <v>348</v>
      </c>
    </row>
    <row r="61" spans="1:2" ht="32.25" thickBot="1" x14ac:dyDescent="0.3">
      <c r="A61" s="132" t="s">
        <v>241</v>
      </c>
      <c r="B61" s="97" t="s">
        <v>348</v>
      </c>
    </row>
    <row r="62" spans="1:2" ht="32.25" thickBot="1" x14ac:dyDescent="0.3">
      <c r="A62" s="126" t="s">
        <v>242</v>
      </c>
      <c r="B62" s="97" t="s">
        <v>348</v>
      </c>
    </row>
    <row r="63" spans="1:2" ht="16.5" thickBot="1" x14ac:dyDescent="0.3">
      <c r="A63" s="132" t="s">
        <v>219</v>
      </c>
      <c r="B63" s="97" t="s">
        <v>348</v>
      </c>
    </row>
    <row r="64" spans="1:2" ht="16.5" thickBot="1" x14ac:dyDescent="0.3">
      <c r="A64" s="132" t="s">
        <v>243</v>
      </c>
      <c r="B64" s="97" t="s">
        <v>348</v>
      </c>
    </row>
    <row r="65" spans="1:4" ht="16.5" thickBot="1" x14ac:dyDescent="0.3">
      <c r="A65" s="132" t="s">
        <v>244</v>
      </c>
      <c r="B65" s="161" t="s">
        <v>348</v>
      </c>
    </row>
    <row r="66" spans="1:4" ht="19.5" thickBot="1" x14ac:dyDescent="0.3">
      <c r="A66" s="160" t="s">
        <v>245</v>
      </c>
      <c r="B66" s="137" t="s">
        <v>363</v>
      </c>
      <c r="C66" s="158"/>
      <c r="D66" s="159"/>
    </row>
    <row r="67" spans="1:4" ht="16.5" thickBot="1" x14ac:dyDescent="0.3">
      <c r="A67" s="126" t="s">
        <v>246</v>
      </c>
      <c r="B67" s="162" t="s">
        <v>348</v>
      </c>
    </row>
    <row r="68" spans="1:4" ht="16.5" thickBot="1" x14ac:dyDescent="0.3">
      <c r="A68" s="133" t="s">
        <v>247</v>
      </c>
      <c r="B68" s="97" t="s">
        <v>348</v>
      </c>
    </row>
    <row r="69" spans="1:4" ht="16.5" thickBot="1" x14ac:dyDescent="0.3">
      <c r="A69" s="133" t="s">
        <v>248</v>
      </c>
      <c r="B69" s="97" t="s">
        <v>348</v>
      </c>
    </row>
    <row r="70" spans="1:4" ht="16.5" thickBot="1" x14ac:dyDescent="0.3">
      <c r="A70" s="133" t="s">
        <v>249</v>
      </c>
      <c r="B70" s="97" t="s">
        <v>348</v>
      </c>
    </row>
    <row r="71" spans="1:4" ht="32.25" thickBot="1" x14ac:dyDescent="0.3">
      <c r="A71" s="135" t="s">
        <v>250</v>
      </c>
      <c r="B71" s="97" t="s">
        <v>348</v>
      </c>
    </row>
    <row r="72" spans="1:4" ht="31.5" customHeight="1" thickBot="1" x14ac:dyDescent="0.3">
      <c r="A72" s="131" t="s">
        <v>251</v>
      </c>
      <c r="B72" s="97" t="s">
        <v>348</v>
      </c>
    </row>
    <row r="73" spans="1:4" ht="16.5" thickBot="1" x14ac:dyDescent="0.3">
      <c r="A73" s="133" t="s">
        <v>252</v>
      </c>
      <c r="B73" s="97" t="s">
        <v>348</v>
      </c>
    </row>
    <row r="74" spans="1:4" ht="16.5" thickBot="1" x14ac:dyDescent="0.3">
      <c r="A74" s="133" t="s">
        <v>253</v>
      </c>
      <c r="B74" s="97" t="s">
        <v>348</v>
      </c>
    </row>
    <row r="75" spans="1:4" ht="16.5" thickBot="1" x14ac:dyDescent="0.3">
      <c r="A75" s="133" t="s">
        <v>254</v>
      </c>
      <c r="B75" s="97" t="s">
        <v>348</v>
      </c>
    </row>
    <row r="76" spans="1:4" ht="16.5" thickBot="1" x14ac:dyDescent="0.3">
      <c r="A76" s="133" t="s">
        <v>255</v>
      </c>
      <c r="B76" s="97" t="s">
        <v>348</v>
      </c>
    </row>
    <row r="77" spans="1:4" ht="16.5" thickBot="1" x14ac:dyDescent="0.3">
      <c r="A77" s="136" t="s">
        <v>256</v>
      </c>
      <c r="B77" s="97" t="s">
        <v>348</v>
      </c>
    </row>
    <row r="78" spans="1:4" x14ac:dyDescent="0.25">
      <c r="A78" s="50"/>
    </row>
    <row r="79" spans="1:4" x14ac:dyDescent="0.25">
      <c r="A79" s="50"/>
    </row>
    <row r="80" spans="1:4" x14ac:dyDescent="0.25">
      <c r="A80" s="98"/>
      <c r="B80" s="99"/>
    </row>
    <row r="81" spans="2:2" s="91" customFormat="1" x14ac:dyDescent="0.25">
      <c r="B81" s="100"/>
    </row>
    <row r="82" spans="2:2" s="91" customFormat="1" x14ac:dyDescent="0.25">
      <c r="B82" s="101"/>
    </row>
  </sheetData>
  <mergeCells count="9">
    <mergeCell ref="A5:B5"/>
    <mergeCell ref="A17:B17"/>
    <mergeCell ref="A15:C15"/>
    <mergeCell ref="A14:U14"/>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4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election activeCell="O41" sqref="O4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9</vt:i4>
      </vt:variant>
    </vt:vector>
  </HeadingPairs>
  <TitlesOfParts>
    <vt:vector size="19" baseType="lpstr">
      <vt:lpstr>1. паспорт местоположение</vt:lpstr>
      <vt:lpstr>3.3 паспорт описание</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Счёт-фактура</vt:lpstr>
      <vt:lpstr>10. Схема</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'3.3 паспорт описание'!Область_печати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Петрожицкая Анна Юрьевна</cp:lastModifiedBy>
  <cp:lastPrinted>2018-02-28T11:08:02Z</cp:lastPrinted>
  <dcterms:created xsi:type="dcterms:W3CDTF">2015-08-16T15:31:05Z</dcterms:created>
  <dcterms:modified xsi:type="dcterms:W3CDTF">2023-02-14T06:24:43Z</dcterms:modified>
</cp:coreProperties>
</file>